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ermanent\Pages_perso\"/>
    </mc:Choice>
  </mc:AlternateContent>
  <xr:revisionPtr revIDLastSave="0" documentId="13_ncr:1_{B071BDD9-910E-421A-AC8F-252AF9407A7F}" xr6:coauthVersionLast="45" xr6:coauthVersionMax="45" xr10:uidLastSave="{00000000-0000-0000-0000-000000000000}"/>
  <bookViews>
    <workbookView xWindow="165" yWindow="270" windowWidth="24750" windowHeight="15000" xr2:uid="{9532E5CC-624E-4828-B785-9B0AB1ECE88B}"/>
  </bookViews>
  <sheets>
    <sheet name="Sample 1" sheetId="1" r:id="rId1"/>
    <sheet name="Sample 2" sheetId="3" r:id="rId2"/>
    <sheet name="Sample 3" sheetId="4" r:id="rId3"/>
    <sheet name="Sample 4" sheetId="5" r:id="rId4"/>
    <sheet name="Characters" sheetId="2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5" l="1"/>
  <c r="E38" i="5"/>
  <c r="F38" i="5"/>
  <c r="G38" i="5"/>
  <c r="H38" i="5"/>
  <c r="I38" i="5"/>
  <c r="J38" i="5"/>
  <c r="K38" i="5"/>
  <c r="L38" i="5"/>
  <c r="M38" i="5"/>
  <c r="O38" i="5"/>
  <c r="Q38" i="5"/>
  <c r="R38" i="5"/>
  <c r="T38" i="5"/>
  <c r="U38" i="5"/>
  <c r="V38" i="5"/>
  <c r="W38" i="5"/>
  <c r="X38" i="5"/>
  <c r="D37" i="5"/>
  <c r="E37" i="5"/>
  <c r="F37" i="5"/>
  <c r="G37" i="5"/>
  <c r="H37" i="5"/>
  <c r="I37" i="5"/>
  <c r="J37" i="5"/>
  <c r="K37" i="5"/>
  <c r="L37" i="5"/>
  <c r="M37" i="5"/>
  <c r="O37" i="5"/>
  <c r="Q37" i="5"/>
  <c r="R37" i="5"/>
  <c r="T37" i="5"/>
  <c r="U37" i="5"/>
  <c r="V37" i="5"/>
  <c r="W37" i="5"/>
  <c r="X37" i="5"/>
  <c r="T36" i="5"/>
  <c r="U36" i="5"/>
  <c r="V36" i="5"/>
  <c r="W36" i="5"/>
  <c r="X36" i="5"/>
  <c r="D36" i="5"/>
  <c r="E36" i="5"/>
  <c r="F36" i="5"/>
  <c r="G36" i="5"/>
  <c r="H36" i="5"/>
  <c r="I36" i="5"/>
  <c r="J36" i="5"/>
  <c r="K36" i="5"/>
  <c r="L36" i="5"/>
  <c r="M36" i="5"/>
  <c r="O36" i="5"/>
  <c r="Q36" i="5"/>
  <c r="R36" i="5"/>
  <c r="D35" i="5"/>
  <c r="E35" i="5"/>
  <c r="F35" i="5"/>
  <c r="G35" i="5"/>
  <c r="H35" i="5"/>
  <c r="I35" i="5"/>
  <c r="J35" i="5"/>
  <c r="K35" i="5"/>
  <c r="L35" i="5"/>
  <c r="M35" i="5"/>
  <c r="O35" i="5"/>
  <c r="Q35" i="5"/>
  <c r="R35" i="5"/>
  <c r="T35" i="5"/>
  <c r="U35" i="5"/>
  <c r="V35" i="5"/>
  <c r="W35" i="5"/>
  <c r="X35" i="5"/>
  <c r="D33" i="5"/>
  <c r="E33" i="5"/>
  <c r="F33" i="5"/>
  <c r="G33" i="5"/>
  <c r="H33" i="5"/>
  <c r="I33" i="5"/>
  <c r="J33" i="5"/>
  <c r="K33" i="5"/>
  <c r="L33" i="5"/>
  <c r="M33" i="5"/>
  <c r="O33" i="5"/>
  <c r="Q33" i="5"/>
  <c r="R33" i="5"/>
  <c r="T33" i="5"/>
  <c r="U33" i="5"/>
  <c r="V33" i="5"/>
  <c r="W33" i="5"/>
  <c r="X33" i="5"/>
  <c r="D32" i="5"/>
  <c r="E32" i="5"/>
  <c r="F32" i="5"/>
  <c r="G32" i="5"/>
  <c r="H32" i="5"/>
  <c r="I32" i="5"/>
  <c r="J32" i="5"/>
  <c r="K32" i="5"/>
  <c r="L32" i="5"/>
  <c r="M32" i="5"/>
  <c r="O32" i="5"/>
  <c r="Q32" i="5"/>
  <c r="R32" i="5"/>
  <c r="T32" i="5"/>
  <c r="U32" i="5"/>
  <c r="V32" i="5"/>
  <c r="W32" i="5"/>
  <c r="X32" i="5"/>
  <c r="D31" i="5"/>
  <c r="E31" i="5"/>
  <c r="F31" i="5"/>
  <c r="G31" i="5"/>
  <c r="H31" i="5"/>
  <c r="I31" i="5"/>
  <c r="J31" i="5"/>
  <c r="K31" i="5"/>
  <c r="L31" i="5"/>
  <c r="M31" i="5"/>
  <c r="O31" i="5"/>
  <c r="Q31" i="5"/>
  <c r="R31" i="5"/>
  <c r="T31" i="5"/>
  <c r="U31" i="5"/>
  <c r="V31" i="5"/>
  <c r="W31" i="5"/>
  <c r="X31" i="5"/>
  <c r="D30" i="5"/>
  <c r="E30" i="5"/>
  <c r="F30" i="5"/>
  <c r="G30" i="5"/>
  <c r="H30" i="5"/>
  <c r="I30" i="5"/>
  <c r="J30" i="5"/>
  <c r="K30" i="5"/>
  <c r="L30" i="5"/>
  <c r="M30" i="5"/>
  <c r="O30" i="5"/>
  <c r="Q30" i="5"/>
  <c r="R30" i="5"/>
  <c r="T30" i="5"/>
  <c r="U30" i="5"/>
  <c r="V30" i="5"/>
  <c r="W30" i="5"/>
  <c r="X30" i="5"/>
  <c r="C37" i="5"/>
  <c r="C36" i="5"/>
  <c r="C33" i="5"/>
  <c r="C31" i="5"/>
  <c r="C32" i="5" s="1"/>
  <c r="C30" i="5"/>
  <c r="D48" i="3"/>
  <c r="E48" i="3"/>
  <c r="F48" i="3"/>
  <c r="G48" i="3"/>
  <c r="H48" i="3"/>
  <c r="I48" i="3"/>
  <c r="J48" i="3"/>
  <c r="K48" i="3"/>
  <c r="L48" i="3"/>
  <c r="M48" i="3"/>
  <c r="O48" i="3"/>
  <c r="Q48" i="3"/>
  <c r="R48" i="3"/>
  <c r="T48" i="3"/>
  <c r="U48" i="3"/>
  <c r="V48" i="3"/>
  <c r="W48" i="3"/>
  <c r="X48" i="3"/>
  <c r="D47" i="3"/>
  <c r="E47" i="3"/>
  <c r="F47" i="3"/>
  <c r="G47" i="3"/>
  <c r="H47" i="3"/>
  <c r="I47" i="3"/>
  <c r="J47" i="3"/>
  <c r="K47" i="3"/>
  <c r="L47" i="3"/>
  <c r="M47" i="3"/>
  <c r="O47" i="3"/>
  <c r="Q47" i="3"/>
  <c r="R47" i="3"/>
  <c r="T47" i="3"/>
  <c r="U47" i="3"/>
  <c r="V47" i="3"/>
  <c r="W47" i="3"/>
  <c r="X47" i="3"/>
  <c r="D46" i="3"/>
  <c r="E46" i="3"/>
  <c r="F46" i="3"/>
  <c r="G46" i="3"/>
  <c r="H46" i="3"/>
  <c r="I46" i="3"/>
  <c r="J46" i="3"/>
  <c r="K46" i="3"/>
  <c r="L46" i="3"/>
  <c r="M46" i="3"/>
  <c r="O46" i="3"/>
  <c r="Q46" i="3"/>
  <c r="R46" i="3"/>
  <c r="T46" i="3"/>
  <c r="U46" i="3"/>
  <c r="V46" i="3"/>
  <c r="W46" i="3"/>
  <c r="X46" i="3"/>
  <c r="D45" i="3"/>
  <c r="E45" i="3"/>
  <c r="F45" i="3"/>
  <c r="G45" i="3"/>
  <c r="H45" i="3"/>
  <c r="I45" i="3"/>
  <c r="J45" i="3"/>
  <c r="K45" i="3"/>
  <c r="L45" i="3"/>
  <c r="M45" i="3"/>
  <c r="O45" i="3"/>
  <c r="Q45" i="3"/>
  <c r="R45" i="3"/>
  <c r="T45" i="3"/>
  <c r="U45" i="3"/>
  <c r="V45" i="3"/>
  <c r="W45" i="3"/>
  <c r="X45" i="3"/>
  <c r="D43" i="3"/>
  <c r="E43" i="3"/>
  <c r="F43" i="3"/>
  <c r="G43" i="3"/>
  <c r="H43" i="3"/>
  <c r="I43" i="3"/>
  <c r="J43" i="3"/>
  <c r="K43" i="3"/>
  <c r="L43" i="3"/>
  <c r="M43" i="3"/>
  <c r="O43" i="3"/>
  <c r="Q43" i="3"/>
  <c r="R43" i="3"/>
  <c r="T43" i="3"/>
  <c r="U43" i="3"/>
  <c r="V43" i="3"/>
  <c r="W43" i="3"/>
  <c r="X43" i="3"/>
  <c r="D42" i="3"/>
  <c r="E42" i="3"/>
  <c r="F42" i="3"/>
  <c r="G42" i="3"/>
  <c r="H42" i="3"/>
  <c r="I42" i="3"/>
  <c r="J42" i="3"/>
  <c r="K42" i="3"/>
  <c r="L42" i="3"/>
  <c r="M42" i="3"/>
  <c r="O42" i="3"/>
  <c r="Q42" i="3"/>
  <c r="R42" i="3"/>
  <c r="T42" i="3"/>
  <c r="U42" i="3"/>
  <c r="V42" i="3"/>
  <c r="W42" i="3"/>
  <c r="X42" i="3"/>
  <c r="D41" i="3"/>
  <c r="E41" i="3"/>
  <c r="F41" i="3"/>
  <c r="G41" i="3"/>
  <c r="H41" i="3"/>
  <c r="I41" i="3"/>
  <c r="J41" i="3"/>
  <c r="K41" i="3"/>
  <c r="L41" i="3"/>
  <c r="M41" i="3"/>
  <c r="O41" i="3"/>
  <c r="Q41" i="3"/>
  <c r="R41" i="3"/>
  <c r="T41" i="3"/>
  <c r="U41" i="3"/>
  <c r="V41" i="3"/>
  <c r="W41" i="3"/>
  <c r="X41" i="3"/>
  <c r="D40" i="3"/>
  <c r="E40" i="3"/>
  <c r="F40" i="3"/>
  <c r="G40" i="3"/>
  <c r="H40" i="3"/>
  <c r="I40" i="3"/>
  <c r="J40" i="3"/>
  <c r="K40" i="3"/>
  <c r="L40" i="3"/>
  <c r="M40" i="3"/>
  <c r="O40" i="3"/>
  <c r="Q40" i="3"/>
  <c r="R40" i="3"/>
  <c r="T40" i="3"/>
  <c r="U40" i="3"/>
  <c r="V40" i="3"/>
  <c r="W40" i="3"/>
  <c r="X40" i="3"/>
  <c r="C47" i="3"/>
  <c r="C46" i="3"/>
  <c r="C43" i="3"/>
  <c r="C41" i="3"/>
  <c r="C42" i="3" s="1"/>
  <c r="C45" i="3" s="1"/>
  <c r="C40" i="3"/>
  <c r="C48" i="3"/>
  <c r="D74" i="1"/>
  <c r="E74" i="1"/>
  <c r="F74" i="1"/>
  <c r="G74" i="1"/>
  <c r="H74" i="1"/>
  <c r="I74" i="1"/>
  <c r="J74" i="1"/>
  <c r="K74" i="1"/>
  <c r="L74" i="1"/>
  <c r="M74" i="1"/>
  <c r="O74" i="1"/>
  <c r="Q74" i="1"/>
  <c r="R74" i="1"/>
  <c r="T74" i="1"/>
  <c r="U74" i="1"/>
  <c r="V74" i="1"/>
  <c r="W74" i="1"/>
  <c r="X74" i="1"/>
  <c r="D73" i="1"/>
  <c r="E73" i="1"/>
  <c r="F73" i="1"/>
  <c r="G73" i="1"/>
  <c r="H73" i="1"/>
  <c r="I73" i="1"/>
  <c r="J73" i="1"/>
  <c r="K73" i="1"/>
  <c r="L73" i="1"/>
  <c r="M73" i="1"/>
  <c r="O73" i="1"/>
  <c r="Q73" i="1"/>
  <c r="R73" i="1"/>
  <c r="T73" i="1"/>
  <c r="U73" i="1"/>
  <c r="V73" i="1"/>
  <c r="W73" i="1"/>
  <c r="X73" i="1"/>
  <c r="D72" i="1"/>
  <c r="E72" i="1"/>
  <c r="F72" i="1"/>
  <c r="G72" i="1"/>
  <c r="H72" i="1"/>
  <c r="I72" i="1"/>
  <c r="J72" i="1"/>
  <c r="K72" i="1"/>
  <c r="L72" i="1"/>
  <c r="M72" i="1"/>
  <c r="O72" i="1"/>
  <c r="Q72" i="1"/>
  <c r="R72" i="1"/>
  <c r="T72" i="1"/>
  <c r="U72" i="1"/>
  <c r="V72" i="1"/>
  <c r="W72" i="1"/>
  <c r="X72" i="1"/>
  <c r="D71" i="1"/>
  <c r="E71" i="1"/>
  <c r="F71" i="1"/>
  <c r="G71" i="1"/>
  <c r="H71" i="1"/>
  <c r="I71" i="1"/>
  <c r="J71" i="1"/>
  <c r="K71" i="1"/>
  <c r="L71" i="1"/>
  <c r="M71" i="1"/>
  <c r="O71" i="1"/>
  <c r="Q71" i="1"/>
  <c r="R71" i="1"/>
  <c r="T71" i="1"/>
  <c r="U71" i="1"/>
  <c r="V71" i="1"/>
  <c r="W71" i="1"/>
  <c r="X71" i="1"/>
  <c r="D69" i="1"/>
  <c r="E69" i="1"/>
  <c r="F69" i="1"/>
  <c r="G69" i="1"/>
  <c r="H69" i="1"/>
  <c r="I69" i="1"/>
  <c r="J69" i="1"/>
  <c r="K69" i="1"/>
  <c r="L69" i="1"/>
  <c r="M69" i="1"/>
  <c r="O69" i="1"/>
  <c r="Q69" i="1"/>
  <c r="R69" i="1"/>
  <c r="T69" i="1"/>
  <c r="U69" i="1"/>
  <c r="V69" i="1"/>
  <c r="W69" i="1"/>
  <c r="X69" i="1"/>
  <c r="D68" i="1"/>
  <c r="E68" i="1"/>
  <c r="F68" i="1"/>
  <c r="G68" i="1"/>
  <c r="H68" i="1"/>
  <c r="I68" i="1"/>
  <c r="J68" i="1"/>
  <c r="K68" i="1"/>
  <c r="L68" i="1"/>
  <c r="M68" i="1"/>
  <c r="O68" i="1"/>
  <c r="Q68" i="1"/>
  <c r="R68" i="1"/>
  <c r="T68" i="1"/>
  <c r="U68" i="1"/>
  <c r="V68" i="1"/>
  <c r="W68" i="1"/>
  <c r="X68" i="1"/>
  <c r="D67" i="1"/>
  <c r="E67" i="1"/>
  <c r="F67" i="1"/>
  <c r="G67" i="1"/>
  <c r="H67" i="1"/>
  <c r="I67" i="1"/>
  <c r="J67" i="1"/>
  <c r="K67" i="1"/>
  <c r="L67" i="1"/>
  <c r="M67" i="1"/>
  <c r="O67" i="1"/>
  <c r="Q67" i="1"/>
  <c r="R67" i="1"/>
  <c r="T67" i="1"/>
  <c r="U67" i="1"/>
  <c r="V67" i="1"/>
  <c r="W67" i="1"/>
  <c r="X67" i="1"/>
  <c r="D66" i="1"/>
  <c r="E66" i="1"/>
  <c r="F66" i="1"/>
  <c r="G66" i="1"/>
  <c r="H66" i="1"/>
  <c r="I66" i="1"/>
  <c r="J66" i="1"/>
  <c r="K66" i="1"/>
  <c r="L66" i="1"/>
  <c r="M66" i="1"/>
  <c r="O66" i="1"/>
  <c r="Q66" i="1"/>
  <c r="R66" i="1"/>
  <c r="T66" i="1"/>
  <c r="U66" i="1"/>
  <c r="V66" i="1"/>
  <c r="W66" i="1"/>
  <c r="X66" i="1"/>
  <c r="C73" i="1"/>
  <c r="C72" i="1"/>
  <c r="C69" i="1"/>
  <c r="C74" i="1" s="1"/>
  <c r="C67" i="1"/>
  <c r="C66" i="1"/>
  <c r="C68" i="1"/>
  <c r="W20" i="5"/>
  <c r="X20" i="5"/>
  <c r="Y20" i="5"/>
  <c r="Z20" i="5"/>
  <c r="W19" i="5"/>
  <c r="X19" i="5"/>
  <c r="Y19" i="5"/>
  <c r="Z19" i="5"/>
  <c r="X18" i="5"/>
  <c r="Y18" i="5"/>
  <c r="Z18" i="5"/>
  <c r="X17" i="5"/>
  <c r="Y17" i="5"/>
  <c r="Z17" i="5"/>
  <c r="X15" i="5"/>
  <c r="Y15" i="5"/>
  <c r="Z15" i="5"/>
  <c r="Z13" i="5"/>
  <c r="Y14" i="5"/>
  <c r="Z14" i="5"/>
  <c r="X14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Z9" i="4"/>
  <c r="Z3" i="4"/>
  <c r="Z4" i="4"/>
  <c r="Z5" i="4"/>
  <c r="Z6" i="4"/>
  <c r="Z7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C19" i="5"/>
  <c r="C18" i="5"/>
  <c r="C15" i="5"/>
  <c r="C13" i="5"/>
  <c r="C14" i="5" s="1"/>
  <c r="C17" i="5" s="1"/>
  <c r="C12" i="5"/>
  <c r="C20" i="5"/>
  <c r="C25" i="3"/>
  <c r="C24" i="3"/>
  <c r="C21" i="3"/>
  <c r="C19" i="3"/>
  <c r="C20" i="3" s="1"/>
  <c r="C18" i="3"/>
  <c r="C26" i="3"/>
  <c r="C17" i="4"/>
  <c r="T41" i="1"/>
  <c r="U41" i="1"/>
  <c r="V41" i="1"/>
  <c r="W41" i="1"/>
  <c r="X41" i="1"/>
  <c r="Y41" i="1"/>
  <c r="Z41" i="1"/>
  <c r="T40" i="1"/>
  <c r="U40" i="1"/>
  <c r="V40" i="1"/>
  <c r="W40" i="1"/>
  <c r="X40" i="1"/>
  <c r="Y40" i="1"/>
  <c r="Z40" i="1"/>
  <c r="T39" i="1"/>
  <c r="U39" i="1"/>
  <c r="V39" i="1"/>
  <c r="W39" i="1"/>
  <c r="X39" i="1"/>
  <c r="Y39" i="1"/>
  <c r="Z39" i="1"/>
  <c r="T38" i="1"/>
  <c r="U38" i="1"/>
  <c r="V38" i="1"/>
  <c r="W38" i="1"/>
  <c r="X38" i="1"/>
  <c r="Y38" i="1"/>
  <c r="Z38" i="1"/>
  <c r="T36" i="1"/>
  <c r="U36" i="1"/>
  <c r="V36" i="1"/>
  <c r="W36" i="1"/>
  <c r="X36" i="1"/>
  <c r="Y36" i="1"/>
  <c r="Z36" i="1"/>
  <c r="T35" i="1"/>
  <c r="U35" i="1"/>
  <c r="V35" i="1"/>
  <c r="W35" i="1"/>
  <c r="X35" i="1"/>
  <c r="Y35" i="1"/>
  <c r="Z35" i="1"/>
  <c r="T34" i="1"/>
  <c r="U34" i="1"/>
  <c r="V34" i="1"/>
  <c r="W34" i="1"/>
  <c r="X34" i="1"/>
  <c r="Y34" i="1"/>
  <c r="Z34" i="1"/>
  <c r="T33" i="1"/>
  <c r="U33" i="1"/>
  <c r="V33" i="1"/>
  <c r="W33" i="1"/>
  <c r="X33" i="1"/>
  <c r="Y33" i="1"/>
  <c r="Z33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C41" i="1"/>
  <c r="C35" i="5" l="1"/>
  <c r="C38" i="5"/>
  <c r="C71" i="1"/>
  <c r="C23" i="3"/>
  <c r="C40" i="1" l="1"/>
  <c r="C39" i="1"/>
  <c r="C36" i="1"/>
  <c r="C34" i="1"/>
  <c r="C35" i="1" s="1"/>
  <c r="C33" i="1"/>
  <c r="C9" i="4"/>
  <c r="C16" i="4"/>
  <c r="C15" i="4"/>
  <c r="C14" i="4"/>
  <c r="C11" i="4"/>
  <c r="C12" i="4"/>
  <c r="C10" i="4"/>
  <c r="R9" i="1"/>
  <c r="E25" i="5"/>
  <c r="F25" i="5" s="1"/>
  <c r="E26" i="5"/>
  <c r="F26" i="5" s="1"/>
  <c r="E27" i="5"/>
  <c r="F27" i="5" s="1"/>
  <c r="E28" i="5"/>
  <c r="F28" i="5" s="1"/>
  <c r="Q25" i="5"/>
  <c r="Q26" i="5"/>
  <c r="Q27" i="5"/>
  <c r="Q28" i="5"/>
  <c r="T25" i="5"/>
  <c r="T26" i="5"/>
  <c r="T27" i="5"/>
  <c r="T28" i="5"/>
  <c r="X25" i="5"/>
  <c r="X26" i="5"/>
  <c r="X27" i="5"/>
  <c r="X28" i="5"/>
  <c r="L25" i="5"/>
  <c r="L26" i="5"/>
  <c r="L27" i="5"/>
  <c r="L28" i="5"/>
  <c r="K25" i="5"/>
  <c r="K26" i="5"/>
  <c r="K27" i="5"/>
  <c r="K28" i="5"/>
  <c r="X24" i="5"/>
  <c r="T24" i="5"/>
  <c r="Q24" i="5"/>
  <c r="L24" i="5"/>
  <c r="K24" i="5"/>
  <c r="E24" i="5"/>
  <c r="F24" i="5" s="1"/>
  <c r="M3" i="5"/>
  <c r="M4" i="5"/>
  <c r="M5" i="5"/>
  <c r="M6" i="5"/>
  <c r="M7" i="5"/>
  <c r="M8" i="5"/>
  <c r="M9" i="5"/>
  <c r="M10" i="5"/>
  <c r="Z4" i="5"/>
  <c r="Z5" i="5"/>
  <c r="Z6" i="5"/>
  <c r="Z7" i="5"/>
  <c r="Z8" i="5"/>
  <c r="Z9" i="5"/>
  <c r="Z10" i="5"/>
  <c r="X3" i="5"/>
  <c r="X4" i="5"/>
  <c r="X5" i="5"/>
  <c r="X6" i="5"/>
  <c r="X7" i="5"/>
  <c r="X8" i="5"/>
  <c r="X9" i="5"/>
  <c r="X10" i="5"/>
  <c r="V3" i="5"/>
  <c r="V4" i="5"/>
  <c r="V5" i="5"/>
  <c r="V6" i="5"/>
  <c r="V7" i="5"/>
  <c r="V8" i="5"/>
  <c r="V9" i="5"/>
  <c r="V10" i="5"/>
  <c r="S3" i="5"/>
  <c r="S4" i="5"/>
  <c r="S5" i="5"/>
  <c r="S6" i="5"/>
  <c r="S7" i="5"/>
  <c r="S8" i="5"/>
  <c r="S9" i="5"/>
  <c r="S10" i="5"/>
  <c r="R3" i="5"/>
  <c r="R4" i="5"/>
  <c r="R5" i="5"/>
  <c r="R6" i="5"/>
  <c r="R7" i="5"/>
  <c r="R8" i="5"/>
  <c r="R9" i="5"/>
  <c r="R10" i="5"/>
  <c r="P3" i="5"/>
  <c r="P4" i="5"/>
  <c r="P5" i="5"/>
  <c r="P6" i="5"/>
  <c r="P7" i="5"/>
  <c r="P8" i="5"/>
  <c r="P9" i="5"/>
  <c r="P10" i="5"/>
  <c r="K3" i="5"/>
  <c r="K4" i="5"/>
  <c r="K5" i="5"/>
  <c r="K6" i="5"/>
  <c r="K7" i="5"/>
  <c r="K8" i="5"/>
  <c r="K9" i="5"/>
  <c r="K10" i="5"/>
  <c r="J3" i="5"/>
  <c r="J4" i="5"/>
  <c r="J5" i="5"/>
  <c r="J6" i="5"/>
  <c r="J7" i="5"/>
  <c r="J8" i="5"/>
  <c r="J9" i="5"/>
  <c r="J10" i="5"/>
  <c r="E3" i="5"/>
  <c r="E4" i="5"/>
  <c r="E5" i="5"/>
  <c r="E6" i="5"/>
  <c r="E7" i="5"/>
  <c r="E8" i="5"/>
  <c r="E9" i="5"/>
  <c r="E10" i="5"/>
  <c r="C38" i="1" l="1"/>
  <c r="Z3" i="5"/>
  <c r="Z2" i="5"/>
  <c r="X2" i="5"/>
  <c r="V2" i="5"/>
  <c r="S2" i="5"/>
  <c r="R2" i="5"/>
  <c r="P2" i="5"/>
  <c r="M2" i="5"/>
  <c r="K2" i="5"/>
  <c r="J2" i="5"/>
  <c r="E2" i="5"/>
  <c r="X3" i="4"/>
  <c r="X4" i="4"/>
  <c r="X5" i="4"/>
  <c r="X6" i="4"/>
  <c r="X7" i="4"/>
  <c r="S3" i="4"/>
  <c r="S4" i="4"/>
  <c r="S5" i="4"/>
  <c r="S6" i="4"/>
  <c r="S7" i="4"/>
  <c r="R3" i="4"/>
  <c r="R4" i="4"/>
  <c r="R5" i="4"/>
  <c r="R6" i="4"/>
  <c r="R7" i="4"/>
  <c r="M3" i="4"/>
  <c r="M4" i="4"/>
  <c r="M5" i="4"/>
  <c r="M6" i="4"/>
  <c r="M7" i="4"/>
  <c r="P3" i="4"/>
  <c r="P4" i="4"/>
  <c r="P5" i="4"/>
  <c r="P6" i="4"/>
  <c r="P7" i="4"/>
  <c r="K3" i="4"/>
  <c r="K4" i="4"/>
  <c r="K5" i="4"/>
  <c r="K6" i="4"/>
  <c r="K7" i="4"/>
  <c r="J3" i="4"/>
  <c r="J4" i="4"/>
  <c r="J5" i="4"/>
  <c r="J6" i="4"/>
  <c r="J7" i="4"/>
  <c r="E3" i="4"/>
  <c r="E4" i="4"/>
  <c r="E5" i="4"/>
  <c r="E6" i="4"/>
  <c r="E7" i="4"/>
  <c r="Z2" i="4"/>
  <c r="X2" i="4"/>
  <c r="V2" i="4"/>
  <c r="S2" i="4"/>
  <c r="R2" i="4"/>
  <c r="P2" i="4"/>
  <c r="M2" i="4"/>
  <c r="K2" i="4"/>
  <c r="J2" i="4"/>
  <c r="E2" i="4"/>
  <c r="X32" i="3"/>
  <c r="X33" i="3"/>
  <c r="X34" i="3"/>
  <c r="X35" i="3"/>
  <c r="X36" i="3"/>
  <c r="X37" i="3"/>
  <c r="X38" i="3"/>
  <c r="T32" i="3"/>
  <c r="T33" i="3"/>
  <c r="T34" i="3"/>
  <c r="T35" i="3"/>
  <c r="T36" i="3"/>
  <c r="T37" i="3"/>
  <c r="T38" i="3"/>
  <c r="Q32" i="3"/>
  <c r="Q33" i="3"/>
  <c r="Q34" i="3"/>
  <c r="Q35" i="3"/>
  <c r="Q36" i="3"/>
  <c r="Q37" i="3"/>
  <c r="Q38" i="3"/>
  <c r="L32" i="3"/>
  <c r="L33" i="3"/>
  <c r="L34" i="3"/>
  <c r="L35" i="3"/>
  <c r="L36" i="3"/>
  <c r="L37" i="3"/>
  <c r="L38" i="3"/>
  <c r="K32" i="3"/>
  <c r="K33" i="3"/>
  <c r="K34" i="3"/>
  <c r="K35" i="3"/>
  <c r="K36" i="3"/>
  <c r="K37" i="3"/>
  <c r="K38" i="3"/>
  <c r="F32" i="3"/>
  <c r="F33" i="3"/>
  <c r="F34" i="3"/>
  <c r="F35" i="3"/>
  <c r="F36" i="3"/>
  <c r="F37" i="3"/>
  <c r="F38" i="3"/>
  <c r="X31" i="3"/>
  <c r="T31" i="3"/>
  <c r="Q31" i="3"/>
  <c r="L31" i="3"/>
  <c r="K31" i="3"/>
  <c r="E31" i="3"/>
  <c r="F31" i="3" s="1"/>
  <c r="M16" i="3"/>
  <c r="Z16" i="3"/>
  <c r="M15" i="3"/>
  <c r="Z15" i="3"/>
  <c r="M14" i="3"/>
  <c r="Z14" i="3"/>
  <c r="M13" i="3"/>
  <c r="Z13" i="3"/>
  <c r="M12" i="3"/>
  <c r="Z12" i="3"/>
  <c r="M11" i="3"/>
  <c r="Z11" i="3"/>
  <c r="M10" i="3"/>
  <c r="Z10" i="3"/>
  <c r="M9" i="3"/>
  <c r="Z9" i="3"/>
  <c r="X16" i="3"/>
  <c r="X15" i="3"/>
  <c r="X14" i="3"/>
  <c r="X13" i="3"/>
  <c r="X12" i="3"/>
  <c r="X11" i="3"/>
  <c r="X10" i="3"/>
  <c r="X9" i="3"/>
  <c r="V16" i="3"/>
  <c r="V15" i="3"/>
  <c r="V14" i="3"/>
  <c r="V13" i="3"/>
  <c r="V12" i="3"/>
  <c r="V11" i="3"/>
  <c r="V10" i="3"/>
  <c r="V9" i="3"/>
  <c r="R16" i="3"/>
  <c r="S16" i="3"/>
  <c r="R15" i="3"/>
  <c r="S15" i="3"/>
  <c r="R14" i="3"/>
  <c r="S14" i="3"/>
  <c r="R13" i="3"/>
  <c r="S13" i="3"/>
  <c r="R12" i="3"/>
  <c r="S12" i="3"/>
  <c r="R11" i="3"/>
  <c r="S11" i="3"/>
  <c r="R10" i="3"/>
  <c r="S10" i="3"/>
  <c r="R9" i="3"/>
  <c r="S9" i="3"/>
  <c r="P16" i="3"/>
  <c r="P15" i="3"/>
  <c r="P14" i="3"/>
  <c r="P13" i="3"/>
  <c r="P12" i="3"/>
  <c r="P11" i="3"/>
  <c r="P10" i="3"/>
  <c r="P9" i="3"/>
  <c r="K16" i="3"/>
  <c r="K15" i="3"/>
  <c r="K14" i="3"/>
  <c r="K13" i="3"/>
  <c r="K12" i="3"/>
  <c r="K11" i="3"/>
  <c r="K10" i="3"/>
  <c r="K9" i="3"/>
  <c r="J16" i="3"/>
  <c r="J15" i="3"/>
  <c r="J14" i="3"/>
  <c r="J13" i="3"/>
  <c r="J12" i="3"/>
  <c r="J11" i="3"/>
  <c r="J10" i="3"/>
  <c r="J9" i="3"/>
  <c r="E16" i="3"/>
  <c r="E15" i="3"/>
  <c r="E14" i="3"/>
  <c r="E13" i="3"/>
  <c r="E12" i="3"/>
  <c r="E11" i="3"/>
  <c r="E10" i="3"/>
  <c r="E9" i="3"/>
  <c r="P3" i="3"/>
  <c r="P4" i="3"/>
  <c r="P5" i="3"/>
  <c r="P6" i="3"/>
  <c r="P7" i="3"/>
  <c r="P8" i="3"/>
  <c r="P2" i="3"/>
  <c r="M3" i="3"/>
  <c r="M4" i="3"/>
  <c r="M5" i="3"/>
  <c r="M6" i="3"/>
  <c r="M7" i="3"/>
  <c r="M8" i="3"/>
  <c r="M2" i="3"/>
  <c r="V3" i="3"/>
  <c r="V4" i="3"/>
  <c r="V5" i="3"/>
  <c r="V6" i="3"/>
  <c r="V7" i="3"/>
  <c r="V8" i="3"/>
  <c r="V2" i="3"/>
  <c r="S3" i="3"/>
  <c r="S4" i="3"/>
  <c r="S5" i="3"/>
  <c r="S6" i="3"/>
  <c r="S7" i="3"/>
  <c r="S8" i="3"/>
  <c r="R3" i="3"/>
  <c r="R4" i="3"/>
  <c r="R5" i="3"/>
  <c r="R6" i="3"/>
  <c r="R7" i="3"/>
  <c r="R8" i="3"/>
  <c r="Z3" i="3"/>
  <c r="Z4" i="3"/>
  <c r="Z5" i="3"/>
  <c r="Z6" i="3"/>
  <c r="Z7" i="3"/>
  <c r="Z8" i="3"/>
  <c r="X3" i="3"/>
  <c r="X4" i="3"/>
  <c r="X5" i="3"/>
  <c r="X6" i="3"/>
  <c r="X7" i="3"/>
  <c r="X8" i="3"/>
  <c r="K3" i="3"/>
  <c r="K4" i="3"/>
  <c r="K5" i="3"/>
  <c r="K6" i="3"/>
  <c r="K7" i="3"/>
  <c r="K8" i="3"/>
  <c r="J3" i="3"/>
  <c r="J4" i="3"/>
  <c r="J5" i="3"/>
  <c r="J6" i="3"/>
  <c r="J7" i="3"/>
  <c r="J8" i="3"/>
  <c r="E3" i="3"/>
  <c r="E4" i="3"/>
  <c r="E5" i="3"/>
  <c r="E6" i="3"/>
  <c r="E7" i="3"/>
  <c r="E8" i="3"/>
  <c r="Z2" i="3"/>
  <c r="X2" i="3"/>
  <c r="S2" i="3"/>
  <c r="R2" i="3"/>
  <c r="K2" i="3"/>
  <c r="J2" i="3"/>
  <c r="E2" i="3"/>
  <c r="X64" i="1"/>
  <c r="X63" i="1"/>
  <c r="X62" i="1"/>
  <c r="X61" i="1"/>
  <c r="X60" i="1"/>
  <c r="X59" i="1"/>
  <c r="X58" i="1"/>
  <c r="X57" i="1"/>
  <c r="X56" i="1"/>
  <c r="X55" i="1"/>
  <c r="E64" i="1"/>
  <c r="F64" i="1" s="1"/>
  <c r="T64" i="1"/>
  <c r="E63" i="1"/>
  <c r="F63" i="1" s="1"/>
  <c r="T63" i="1"/>
  <c r="E62" i="1"/>
  <c r="F62" i="1" s="1"/>
  <c r="T62" i="1"/>
  <c r="E61" i="1"/>
  <c r="F61" i="1" s="1"/>
  <c r="T61" i="1"/>
  <c r="E60" i="1"/>
  <c r="F60" i="1" s="1"/>
  <c r="T60" i="1"/>
  <c r="E59" i="1"/>
  <c r="F59" i="1" s="1"/>
  <c r="T59" i="1"/>
  <c r="E58" i="1"/>
  <c r="F58" i="1" s="1"/>
  <c r="T58" i="1"/>
  <c r="E57" i="1"/>
  <c r="F57" i="1" s="1"/>
  <c r="T57" i="1"/>
  <c r="E56" i="1"/>
  <c r="F56" i="1" s="1"/>
  <c r="T56" i="1"/>
  <c r="E55" i="1"/>
  <c r="F55" i="1" s="1"/>
  <c r="T55" i="1"/>
  <c r="Q64" i="1"/>
  <c r="Q63" i="1"/>
  <c r="Q62" i="1"/>
  <c r="Q61" i="1"/>
  <c r="Q60" i="1"/>
  <c r="Q59" i="1"/>
  <c r="Q58" i="1"/>
  <c r="Q57" i="1"/>
  <c r="Q56" i="1"/>
  <c r="Q55" i="1"/>
  <c r="L64" i="1"/>
  <c r="L63" i="1"/>
  <c r="L62" i="1"/>
  <c r="L61" i="1"/>
  <c r="L60" i="1"/>
  <c r="L59" i="1"/>
  <c r="L58" i="1"/>
  <c r="L57" i="1"/>
  <c r="L56" i="1"/>
  <c r="L55" i="1"/>
  <c r="K64" i="1"/>
  <c r="K63" i="1"/>
  <c r="K62" i="1"/>
  <c r="K61" i="1"/>
  <c r="K60" i="1"/>
  <c r="K59" i="1"/>
  <c r="K58" i="1"/>
  <c r="K57" i="1"/>
  <c r="K56" i="1"/>
  <c r="K55" i="1"/>
  <c r="X46" i="1"/>
  <c r="X47" i="1"/>
  <c r="X48" i="1"/>
  <c r="X49" i="1"/>
  <c r="X50" i="1"/>
  <c r="X51" i="1"/>
  <c r="X52" i="1"/>
  <c r="X53" i="1"/>
  <c r="X54" i="1"/>
  <c r="X45" i="1"/>
  <c r="T45" i="1"/>
  <c r="T46" i="1"/>
  <c r="T47" i="1"/>
  <c r="T48" i="1"/>
  <c r="T49" i="1"/>
  <c r="T50" i="1"/>
  <c r="T51" i="1"/>
  <c r="T52" i="1"/>
  <c r="T53" i="1"/>
  <c r="T54" i="1"/>
  <c r="Q45" i="1"/>
  <c r="Q46" i="1"/>
  <c r="Q47" i="1"/>
  <c r="Q48" i="1"/>
  <c r="Q49" i="1"/>
  <c r="Q50" i="1"/>
  <c r="Q51" i="1"/>
  <c r="Q52" i="1"/>
  <c r="Q53" i="1"/>
  <c r="Q54" i="1"/>
  <c r="L46" i="1"/>
  <c r="L47" i="1"/>
  <c r="L48" i="1"/>
  <c r="L49" i="1"/>
  <c r="L50" i="1"/>
  <c r="L51" i="1"/>
  <c r="L52" i="1"/>
  <c r="L53" i="1"/>
  <c r="L54" i="1"/>
  <c r="K46" i="1"/>
  <c r="K47" i="1"/>
  <c r="K48" i="1"/>
  <c r="K49" i="1"/>
  <c r="K50" i="1"/>
  <c r="K51" i="1"/>
  <c r="K52" i="1"/>
  <c r="K53" i="1"/>
  <c r="K54" i="1"/>
  <c r="L45" i="1"/>
  <c r="K45" i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45" i="1"/>
  <c r="F45" i="1" s="1"/>
  <c r="M31" i="1"/>
  <c r="Z31" i="1"/>
  <c r="M30" i="1"/>
  <c r="Z30" i="1"/>
  <c r="M29" i="1"/>
  <c r="Z29" i="1"/>
  <c r="M28" i="1"/>
  <c r="Z28" i="1"/>
  <c r="M27" i="1"/>
  <c r="Z27" i="1"/>
  <c r="X31" i="1"/>
  <c r="X30" i="1"/>
  <c r="X29" i="1"/>
  <c r="X28" i="1"/>
  <c r="X27" i="1"/>
  <c r="V31" i="1"/>
  <c r="V30" i="1"/>
  <c r="V29" i="1"/>
  <c r="V28" i="1"/>
  <c r="V27" i="1"/>
  <c r="R31" i="1"/>
  <c r="S31" i="1"/>
  <c r="R30" i="1"/>
  <c r="S30" i="1"/>
  <c r="R29" i="1"/>
  <c r="S29" i="1"/>
  <c r="R28" i="1"/>
  <c r="S28" i="1"/>
  <c r="R27" i="1"/>
  <c r="S27" i="1"/>
  <c r="P31" i="1"/>
  <c r="P30" i="1"/>
  <c r="P29" i="1"/>
  <c r="P28" i="1"/>
  <c r="P27" i="1"/>
  <c r="K31" i="1"/>
  <c r="K30" i="1"/>
  <c r="K29" i="1"/>
  <c r="K28" i="1"/>
  <c r="K27" i="1"/>
  <c r="J31" i="1"/>
  <c r="J30" i="1"/>
  <c r="J29" i="1"/>
  <c r="J28" i="1"/>
  <c r="J27" i="1"/>
  <c r="E31" i="1"/>
  <c r="E30" i="1"/>
  <c r="E29" i="1"/>
  <c r="E28" i="1"/>
  <c r="E27" i="1"/>
  <c r="M26" i="1"/>
  <c r="Z26" i="1"/>
  <c r="M25" i="1"/>
  <c r="Z25" i="1"/>
  <c r="M24" i="1"/>
  <c r="Z24" i="1"/>
  <c r="M23" i="1"/>
  <c r="Z23" i="1"/>
  <c r="M22" i="1"/>
  <c r="Z22" i="1"/>
  <c r="X26" i="1"/>
  <c r="X25" i="1"/>
  <c r="X24" i="1"/>
  <c r="X23" i="1"/>
  <c r="X22" i="1"/>
  <c r="V26" i="1"/>
  <c r="V25" i="1"/>
  <c r="V24" i="1"/>
  <c r="V23" i="1"/>
  <c r="V22" i="1"/>
  <c r="R26" i="1"/>
  <c r="S26" i="1"/>
  <c r="R25" i="1"/>
  <c r="S25" i="1"/>
  <c r="R24" i="1"/>
  <c r="S24" i="1"/>
  <c r="R23" i="1"/>
  <c r="S23" i="1"/>
  <c r="R22" i="1"/>
  <c r="S22" i="1"/>
  <c r="P26" i="1"/>
  <c r="P25" i="1"/>
  <c r="P24" i="1"/>
  <c r="P23" i="1"/>
  <c r="P22" i="1"/>
  <c r="K26" i="1"/>
  <c r="K25" i="1"/>
  <c r="K24" i="1"/>
  <c r="K23" i="1"/>
  <c r="K22" i="1"/>
  <c r="J26" i="1"/>
  <c r="J25" i="1"/>
  <c r="J24" i="1"/>
  <c r="J23" i="1"/>
  <c r="J22" i="1"/>
  <c r="E26" i="1"/>
  <c r="E25" i="1"/>
  <c r="E24" i="1"/>
  <c r="E23" i="1"/>
  <c r="E22" i="1"/>
  <c r="M21" i="1"/>
  <c r="Z21" i="1"/>
  <c r="M20" i="1"/>
  <c r="Z20" i="1"/>
  <c r="M19" i="1"/>
  <c r="Z19" i="1"/>
  <c r="M18" i="1"/>
  <c r="Z18" i="1"/>
  <c r="M17" i="1"/>
  <c r="Z17" i="1"/>
  <c r="M16" i="1"/>
  <c r="Z16" i="1"/>
  <c r="M15" i="1"/>
  <c r="Z15" i="1"/>
  <c r="M14" i="1"/>
  <c r="Z14" i="1"/>
  <c r="M13" i="1"/>
  <c r="Z13" i="1"/>
  <c r="M12" i="1"/>
  <c r="Z12" i="1"/>
  <c r="X21" i="1"/>
  <c r="X20" i="1"/>
  <c r="X19" i="1"/>
  <c r="X18" i="1"/>
  <c r="X17" i="1"/>
  <c r="X16" i="1"/>
  <c r="X15" i="1"/>
  <c r="X14" i="1"/>
  <c r="X13" i="1"/>
  <c r="X12" i="1"/>
  <c r="V21" i="1"/>
  <c r="V20" i="1"/>
  <c r="V19" i="1"/>
  <c r="V18" i="1"/>
  <c r="V17" i="1"/>
  <c r="V16" i="1"/>
  <c r="V15" i="1"/>
  <c r="V14" i="1"/>
  <c r="V13" i="1"/>
  <c r="V12" i="1"/>
  <c r="R5" i="1"/>
  <c r="R6" i="1"/>
  <c r="R7" i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S21" i="1"/>
  <c r="S20" i="1"/>
  <c r="S19" i="1"/>
  <c r="S18" i="1"/>
  <c r="S17" i="1"/>
  <c r="S16" i="1"/>
  <c r="S15" i="1"/>
  <c r="S14" i="1"/>
  <c r="S13" i="1"/>
  <c r="S12" i="1"/>
  <c r="P21" i="1"/>
  <c r="P20" i="1"/>
  <c r="P19" i="1"/>
  <c r="P18" i="1"/>
  <c r="P17" i="1"/>
  <c r="P16" i="1"/>
  <c r="P15" i="1"/>
  <c r="P14" i="1"/>
  <c r="P13" i="1"/>
  <c r="P12" i="1"/>
  <c r="K21" i="1"/>
  <c r="K20" i="1"/>
  <c r="K19" i="1"/>
  <c r="K18" i="1"/>
  <c r="K17" i="1"/>
  <c r="K16" i="1"/>
  <c r="K15" i="1"/>
  <c r="K14" i="1"/>
  <c r="K13" i="1"/>
  <c r="K12" i="1"/>
  <c r="J21" i="1"/>
  <c r="J20" i="1"/>
  <c r="J19" i="1"/>
  <c r="J18" i="1"/>
  <c r="J17" i="1"/>
  <c r="J16" i="1"/>
  <c r="J15" i="1"/>
  <c r="J14" i="1"/>
  <c r="J13" i="1"/>
  <c r="J12" i="1"/>
  <c r="E20" i="1"/>
  <c r="E21" i="1"/>
  <c r="E19" i="1"/>
  <c r="E18" i="1"/>
  <c r="E17" i="1"/>
  <c r="E16" i="1"/>
  <c r="E15" i="1"/>
  <c r="E14" i="1"/>
  <c r="E13" i="1"/>
  <c r="E12" i="1"/>
  <c r="M3" i="1" l="1"/>
  <c r="M4" i="1"/>
  <c r="M5" i="1"/>
  <c r="M6" i="1"/>
  <c r="M7" i="1"/>
  <c r="M8" i="1"/>
  <c r="M9" i="1"/>
  <c r="M10" i="1"/>
  <c r="M11" i="1"/>
  <c r="M2" i="1"/>
  <c r="Z3" i="1"/>
  <c r="Z4" i="1"/>
  <c r="Z5" i="1"/>
  <c r="Z6" i="1"/>
  <c r="Z7" i="1"/>
  <c r="Z8" i="1"/>
  <c r="Z9" i="1"/>
  <c r="Z10" i="1"/>
  <c r="Z11" i="1"/>
  <c r="Z2" i="1"/>
  <c r="X3" i="1"/>
  <c r="X4" i="1"/>
  <c r="X5" i="1"/>
  <c r="X6" i="1"/>
  <c r="X7" i="1"/>
  <c r="X8" i="1"/>
  <c r="X9" i="1"/>
  <c r="X10" i="1"/>
  <c r="X11" i="1"/>
  <c r="X2" i="1"/>
  <c r="V3" i="1"/>
  <c r="V4" i="1"/>
  <c r="V5" i="1"/>
  <c r="V6" i="1"/>
  <c r="V7" i="1"/>
  <c r="V8" i="1"/>
  <c r="V10" i="1"/>
  <c r="V11" i="1"/>
  <c r="V2" i="1"/>
  <c r="S3" i="1"/>
  <c r="S4" i="1"/>
  <c r="S5" i="1"/>
  <c r="S6" i="1"/>
  <c r="S7" i="1"/>
  <c r="S8" i="1"/>
  <c r="S9" i="1"/>
  <c r="S10" i="1"/>
  <c r="S11" i="1"/>
  <c r="S2" i="1"/>
  <c r="R3" i="1"/>
  <c r="R4" i="1"/>
  <c r="R2" i="1"/>
  <c r="P3" i="1"/>
  <c r="P4" i="1"/>
  <c r="P5" i="1"/>
  <c r="P6" i="1"/>
  <c r="P7" i="1"/>
  <c r="P8" i="1"/>
  <c r="P9" i="1"/>
  <c r="P10" i="1"/>
  <c r="P11" i="1"/>
  <c r="P2" i="1"/>
  <c r="K3" i="1"/>
  <c r="K4" i="1"/>
  <c r="K5" i="1"/>
  <c r="K6" i="1"/>
  <c r="K7" i="1"/>
  <c r="K8" i="1"/>
  <c r="K9" i="1"/>
  <c r="K10" i="1"/>
  <c r="K11" i="1"/>
  <c r="J3" i="1"/>
  <c r="J4" i="1"/>
  <c r="J5" i="1"/>
  <c r="J6" i="1"/>
  <c r="J7" i="1"/>
  <c r="J8" i="1"/>
  <c r="J9" i="1"/>
  <c r="J10" i="1"/>
  <c r="J11" i="1"/>
  <c r="K2" i="1"/>
  <c r="J2" i="1"/>
  <c r="E3" i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<sst xmlns="http://schemas.openxmlformats.org/spreadsheetml/2006/main" count="386" uniqueCount="94">
  <si>
    <t>Slide #</t>
  </si>
  <si>
    <t>Specimen #</t>
  </si>
  <si>
    <t>Hem</t>
  </si>
  <si>
    <t>Ex. Pore</t>
  </si>
  <si>
    <t>b</t>
  </si>
  <si>
    <t>b'</t>
  </si>
  <si>
    <t>Stylet</t>
  </si>
  <si>
    <t>V-A / Tail</t>
  </si>
  <si>
    <t>Tail</t>
  </si>
  <si>
    <t>c'</t>
  </si>
  <si>
    <t>c</t>
  </si>
  <si>
    <t>D to ovary</t>
  </si>
  <si>
    <t>Ovary</t>
  </si>
  <si>
    <t>PUS</t>
  </si>
  <si>
    <t>PUS/V-A%</t>
  </si>
  <si>
    <t>Oocytes</t>
  </si>
  <si>
    <t>Body length</t>
  </si>
  <si>
    <t>Specimen number in the slide</t>
  </si>
  <si>
    <t>V</t>
  </si>
  <si>
    <t>Distance head to vulva</t>
  </si>
  <si>
    <t>Ratio V</t>
  </si>
  <si>
    <t>Ratio b</t>
  </si>
  <si>
    <t>Ratio b'</t>
  </si>
  <si>
    <t>Ratio c'</t>
  </si>
  <si>
    <t>Ratio c</t>
  </si>
  <si>
    <t>Distance head to hemizonid</t>
  </si>
  <si>
    <t>Distance head to excretory pore</t>
  </si>
  <si>
    <t>Distance head to esophago-intestinal valve</t>
  </si>
  <si>
    <t>Distance head to end of glands</t>
  </si>
  <si>
    <t>Stylet length</t>
  </si>
  <si>
    <t>Distance vulva-anus / tail length</t>
  </si>
  <si>
    <t>Body diameter at vulva level</t>
  </si>
  <si>
    <t>Body diameter at anus level</t>
  </si>
  <si>
    <t>Tail length</t>
  </si>
  <si>
    <t>Distance head to beginning of ovary</t>
  </si>
  <si>
    <t>Ovary length</t>
  </si>
  <si>
    <t>Length of post-uterine sac</t>
  </si>
  <si>
    <t>Length of PUS as % of distance vulva-anus</t>
  </si>
  <si>
    <t>Number of oocyte rows (at various level in the ovary)</t>
  </si>
  <si>
    <t>a</t>
  </si>
  <si>
    <t>Ratio a</t>
  </si>
  <si>
    <t>Ovary/L%</t>
  </si>
  <si>
    <t>Ovary length/Body length %</t>
  </si>
  <si>
    <t>PUS/L</t>
  </si>
  <si>
    <t>PUS length/Body length %</t>
  </si>
  <si>
    <t>1-2-1</t>
  </si>
  <si>
    <t>1</t>
  </si>
  <si>
    <t>2</t>
  </si>
  <si>
    <t>2-1</t>
  </si>
  <si>
    <t>Slide number (ORSTOM collection)</t>
  </si>
  <si>
    <t>Males</t>
  </si>
  <si>
    <t>Testis</t>
  </si>
  <si>
    <t>T</t>
  </si>
  <si>
    <t>Gub</t>
  </si>
  <si>
    <t>Anus-bursa</t>
  </si>
  <si>
    <t>Bursa/Tail%</t>
  </si>
  <si>
    <t>Distance head to beginning of testis</t>
  </si>
  <si>
    <t>Length of testis</t>
  </si>
  <si>
    <t>Ratio Testis/length</t>
  </si>
  <si>
    <t>Maximum body diameter</t>
  </si>
  <si>
    <t>Length of spicules</t>
  </si>
  <si>
    <t>Length of gubernaculum</t>
  </si>
  <si>
    <t>Distance anus to posterior end of bursa</t>
  </si>
  <si>
    <t>Distance anus to posterior end of bursa/Tail length %</t>
  </si>
  <si>
    <t>FEMALES</t>
  </si>
  <si>
    <t>MALES</t>
  </si>
  <si>
    <t>Length</t>
  </si>
  <si>
    <t>Oes (valve)</t>
  </si>
  <si>
    <t>Oes (gland)</t>
  </si>
  <si>
    <t>Anal diam</t>
  </si>
  <si>
    <t>Body diam</t>
  </si>
  <si>
    <t>Head-vulva</t>
  </si>
  <si>
    <t>Vulva-anus</t>
  </si>
  <si>
    <t>Head-testis</t>
  </si>
  <si>
    <t>Spicules</t>
  </si>
  <si>
    <t>n</t>
  </si>
  <si>
    <t>ST.dev</t>
  </si>
  <si>
    <t>t</t>
  </si>
  <si>
    <t>i</t>
  </si>
  <si>
    <t>Min</t>
  </si>
  <si>
    <t>Max</t>
  </si>
  <si>
    <t>Mean</t>
  </si>
  <si>
    <t>Sq.root of n</t>
  </si>
  <si>
    <t>C.V.</t>
  </si>
  <si>
    <t>Statistics</t>
  </si>
  <si>
    <t>Square root of n</t>
  </si>
  <si>
    <t>Standard deviation</t>
  </si>
  <si>
    <t>Coefficient t, depending on n-1 (instead of taken =2 in the article)</t>
  </si>
  <si>
    <t>Minimum value measured in the sample</t>
  </si>
  <si>
    <t>Maximum value measured in the sample</t>
  </si>
  <si>
    <t>Coefficient of variability = st.dev/mean *100</t>
  </si>
  <si>
    <t>Number of specimens measured</t>
  </si>
  <si>
    <t>Confidence interval = t.st dev / square roo of n</t>
  </si>
  <si>
    <t>Mean of the values measured in the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</si>
</sst>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47CF3-E5C3-46BB-AF47-ACBC53327EF8}">
  <dimension ref="A1:AA74"/>
  <sheetViews>
    <sheetView tabSelected="1" topLeftCell="A19" workbookViewId="0">
      <selection activeCell="N72" sqref="N72"/>
    </sheetView>
  </sheetViews>
  <sheetFormatPr defaultRowHeight="15" x14ac:dyDescent="0.25"/>
  <cols>
    <col min="2" max="2" width="11.42578125" style="2" customWidth="1"/>
    <col min="5" max="5" width="9.140625" style="1"/>
    <col min="9" max="9" width="10.7109375" customWidth="1"/>
    <col min="10" max="11" width="9.140625" style="1"/>
    <col min="13" max="13" width="9.140625" style="1"/>
    <col min="14" max="14" width="13.42578125" customWidth="1"/>
    <col min="15" max="15" width="12.85546875" customWidth="1"/>
    <col min="16" max="16" width="12.85546875" style="1" customWidth="1"/>
    <col min="18" max="19" width="9.140625" style="1"/>
    <col min="22" max="22" width="9.140625" style="1"/>
    <col min="23" max="23" width="10.85546875" customWidth="1"/>
    <col min="24" max="24" width="11.7109375" style="1" customWidth="1"/>
    <col min="26" max="26" width="9.140625" style="2"/>
    <col min="27" max="27" width="10.7109375" style="3" bestFit="1" customWidth="1"/>
  </cols>
  <sheetData>
    <row r="1" spans="1:27" x14ac:dyDescent="0.25">
      <c r="A1" t="s">
        <v>0</v>
      </c>
      <c r="B1" t="s">
        <v>1</v>
      </c>
      <c r="C1" t="s">
        <v>66</v>
      </c>
      <c r="D1" t="s">
        <v>71</v>
      </c>
      <c r="E1" t="s">
        <v>18</v>
      </c>
      <c r="F1" t="s">
        <v>2</v>
      </c>
      <c r="G1" t="s">
        <v>3</v>
      </c>
      <c r="H1" t="s">
        <v>67</v>
      </c>
      <c r="I1" t="s">
        <v>68</v>
      </c>
      <c r="J1" t="s">
        <v>4</v>
      </c>
      <c r="K1" t="s">
        <v>5</v>
      </c>
      <c r="L1" t="s">
        <v>6</v>
      </c>
      <c r="M1" t="s">
        <v>7</v>
      </c>
      <c r="N1" t="s">
        <v>70</v>
      </c>
      <c r="O1" t="s">
        <v>69</v>
      </c>
      <c r="P1" t="s">
        <v>39</v>
      </c>
      <c r="Q1" t="s">
        <v>8</v>
      </c>
      <c r="R1" t="s">
        <v>9</v>
      </c>
      <c r="S1" t="s">
        <v>10</v>
      </c>
      <c r="T1" t="s">
        <v>11</v>
      </c>
      <c r="U1" t="s">
        <v>12</v>
      </c>
      <c r="V1" t="s">
        <v>41</v>
      </c>
      <c r="W1" t="s">
        <v>13</v>
      </c>
      <c r="X1" t="s">
        <v>43</v>
      </c>
      <c r="Y1" t="s">
        <v>72</v>
      </c>
      <c r="Z1" t="s">
        <v>14</v>
      </c>
      <c r="AA1" t="s">
        <v>15</v>
      </c>
    </row>
    <row r="2" spans="1:27" x14ac:dyDescent="0.25">
      <c r="A2">
        <v>10094</v>
      </c>
      <c r="B2" s="2">
        <v>1</v>
      </c>
      <c r="C2">
        <v>1071</v>
      </c>
      <c r="D2">
        <v>880</v>
      </c>
      <c r="E2" s="1">
        <f t="shared" ref="E2:E31" si="0">D2/C2*100</f>
        <v>82.166199813258629</v>
      </c>
      <c r="F2">
        <v>101</v>
      </c>
      <c r="G2">
        <v>104</v>
      </c>
      <c r="H2">
        <v>117</v>
      </c>
      <c r="I2">
        <v>134</v>
      </c>
      <c r="J2" s="1">
        <f t="shared" ref="J2:J31" si="1">C2/H2</f>
        <v>9.1538461538461533</v>
      </c>
      <c r="K2" s="1">
        <f t="shared" ref="K2:K31" si="2">C2/I2</f>
        <v>7.9925373134328357</v>
      </c>
      <c r="L2">
        <v>8</v>
      </c>
      <c r="M2" s="1">
        <f>Y2/Q2</f>
        <v>1.921875</v>
      </c>
      <c r="N2">
        <v>28</v>
      </c>
      <c r="O2">
        <v>34</v>
      </c>
      <c r="P2" s="1">
        <f t="shared" ref="P2:P31" si="3">C2/N2</f>
        <v>38.25</v>
      </c>
      <c r="Q2">
        <v>64</v>
      </c>
      <c r="R2" s="1">
        <f>Q2/O2</f>
        <v>1.8823529411764706</v>
      </c>
      <c r="S2" s="1">
        <f t="shared" ref="S2:S31" si="4">C2/Q2</f>
        <v>16.734375</v>
      </c>
      <c r="T2">
        <v>295</v>
      </c>
      <c r="U2">
        <v>585</v>
      </c>
      <c r="V2" s="1">
        <f t="shared" ref="V2:V8" si="5">U2/C2*100</f>
        <v>54.621848739495796</v>
      </c>
      <c r="W2">
        <v>65</v>
      </c>
      <c r="X2" s="1">
        <f t="shared" ref="X2:X31" si="6">W2/C2*100</f>
        <v>6.0690943043884218</v>
      </c>
      <c r="Y2">
        <v>123</v>
      </c>
      <c r="Z2" s="2">
        <f>W2/Y2*100</f>
        <v>52.845528455284551</v>
      </c>
      <c r="AA2" s="3" t="s">
        <v>45</v>
      </c>
    </row>
    <row r="3" spans="1:27" x14ac:dyDescent="0.25">
      <c r="B3" s="2">
        <v>2</v>
      </c>
      <c r="C3">
        <v>1134</v>
      </c>
      <c r="D3">
        <v>898</v>
      </c>
      <c r="E3" s="1">
        <f t="shared" si="0"/>
        <v>79.188712522045861</v>
      </c>
      <c r="F3">
        <v>94</v>
      </c>
      <c r="G3">
        <v>98</v>
      </c>
      <c r="H3">
        <v>119</v>
      </c>
      <c r="I3">
        <v>134</v>
      </c>
      <c r="J3" s="1">
        <f t="shared" si="1"/>
        <v>9.5294117647058822</v>
      </c>
      <c r="K3" s="1">
        <f t="shared" si="2"/>
        <v>8.4626865671641784</v>
      </c>
      <c r="L3">
        <v>8</v>
      </c>
      <c r="M3" s="1">
        <f t="shared" ref="M3:M31" si="7">Y3/Q3</f>
        <v>1.6091954022988506</v>
      </c>
      <c r="N3">
        <v>28</v>
      </c>
      <c r="O3">
        <v>20</v>
      </c>
      <c r="P3" s="1">
        <f t="shared" si="3"/>
        <v>40.5</v>
      </c>
      <c r="Q3">
        <v>87</v>
      </c>
      <c r="R3" s="1">
        <f t="shared" ref="R3:R31" si="8">Q3/O3</f>
        <v>4.3499999999999996</v>
      </c>
      <c r="S3" s="1">
        <f t="shared" si="4"/>
        <v>13.03448275862069</v>
      </c>
      <c r="T3">
        <v>355</v>
      </c>
      <c r="U3">
        <v>543</v>
      </c>
      <c r="V3" s="1">
        <f t="shared" si="5"/>
        <v>47.883597883597886</v>
      </c>
      <c r="W3">
        <v>74</v>
      </c>
      <c r="X3" s="1">
        <f t="shared" si="6"/>
        <v>6.5255731922398583</v>
      </c>
      <c r="Y3">
        <v>140</v>
      </c>
      <c r="Z3" s="2">
        <f t="shared" ref="Z3:Z31" si="9">W3/Y3*100</f>
        <v>52.857142857142861</v>
      </c>
      <c r="AA3" s="3" t="s">
        <v>45</v>
      </c>
    </row>
    <row r="4" spans="1:27" x14ac:dyDescent="0.25">
      <c r="B4" s="2">
        <v>3</v>
      </c>
      <c r="C4">
        <v>1077</v>
      </c>
      <c r="D4">
        <v>880</v>
      </c>
      <c r="E4" s="1">
        <f t="shared" si="0"/>
        <v>81.708449396471678</v>
      </c>
      <c r="F4">
        <v>100</v>
      </c>
      <c r="G4">
        <v>103</v>
      </c>
      <c r="H4">
        <v>115</v>
      </c>
      <c r="I4">
        <v>145</v>
      </c>
      <c r="J4" s="1">
        <f t="shared" si="1"/>
        <v>9.3652173913043484</v>
      </c>
      <c r="K4" s="1">
        <f t="shared" si="2"/>
        <v>7.4275862068965521</v>
      </c>
      <c r="L4">
        <v>8</v>
      </c>
      <c r="M4" s="1">
        <f t="shared" si="7"/>
        <v>2</v>
      </c>
      <c r="N4">
        <v>31</v>
      </c>
      <c r="O4">
        <v>16</v>
      </c>
      <c r="P4" s="1">
        <f t="shared" si="3"/>
        <v>34.741935483870968</v>
      </c>
      <c r="Q4">
        <v>66</v>
      </c>
      <c r="R4" s="1">
        <f t="shared" si="8"/>
        <v>4.125</v>
      </c>
      <c r="S4" s="1">
        <f t="shared" si="4"/>
        <v>16.318181818181817</v>
      </c>
      <c r="T4">
        <v>228</v>
      </c>
      <c r="U4">
        <v>652</v>
      </c>
      <c r="V4" s="1">
        <f t="shared" si="5"/>
        <v>60.538532961931288</v>
      </c>
      <c r="W4">
        <v>70</v>
      </c>
      <c r="X4" s="1">
        <f t="shared" si="6"/>
        <v>6.4995357474466111</v>
      </c>
      <c r="Y4">
        <v>132</v>
      </c>
      <c r="Z4" s="2">
        <f t="shared" si="9"/>
        <v>53.030303030303031</v>
      </c>
      <c r="AA4" s="3" t="s">
        <v>45</v>
      </c>
    </row>
    <row r="5" spans="1:27" x14ac:dyDescent="0.25">
      <c r="A5">
        <v>10095</v>
      </c>
      <c r="B5" s="2">
        <v>3</v>
      </c>
      <c r="C5">
        <v>655</v>
      </c>
      <c r="D5">
        <v>502</v>
      </c>
      <c r="E5" s="1">
        <f t="shared" si="0"/>
        <v>76.641221374045799</v>
      </c>
      <c r="F5">
        <v>80</v>
      </c>
      <c r="G5">
        <v>83</v>
      </c>
      <c r="H5">
        <v>103</v>
      </c>
      <c r="I5">
        <v>103</v>
      </c>
      <c r="J5" s="1">
        <f t="shared" si="1"/>
        <v>6.3592233009708741</v>
      </c>
      <c r="K5" s="1">
        <f t="shared" si="2"/>
        <v>6.3592233009708741</v>
      </c>
      <c r="L5">
        <v>7</v>
      </c>
      <c r="M5" s="1">
        <f t="shared" si="7"/>
        <v>2.04</v>
      </c>
      <c r="N5">
        <v>19</v>
      </c>
      <c r="O5">
        <v>12.5</v>
      </c>
      <c r="P5" s="1">
        <f t="shared" si="3"/>
        <v>34.473684210526315</v>
      </c>
      <c r="Q5">
        <v>50</v>
      </c>
      <c r="R5" s="1">
        <f t="shared" si="8"/>
        <v>4</v>
      </c>
      <c r="S5" s="1">
        <f t="shared" si="4"/>
        <v>13.1</v>
      </c>
      <c r="T5">
        <v>165</v>
      </c>
      <c r="U5">
        <v>337</v>
      </c>
      <c r="V5" s="1">
        <f t="shared" si="5"/>
        <v>51.450381679389309</v>
      </c>
      <c r="W5">
        <v>37</v>
      </c>
      <c r="X5" s="1">
        <f t="shared" si="6"/>
        <v>5.6488549618320612</v>
      </c>
      <c r="Y5">
        <v>102</v>
      </c>
      <c r="Z5" s="2">
        <f t="shared" si="9"/>
        <v>36.274509803921568</v>
      </c>
      <c r="AA5" s="3" t="s">
        <v>46</v>
      </c>
    </row>
    <row r="6" spans="1:27" x14ac:dyDescent="0.25">
      <c r="B6" s="2">
        <v>4</v>
      </c>
      <c r="C6">
        <v>803</v>
      </c>
      <c r="D6">
        <v>637</v>
      </c>
      <c r="E6" s="1">
        <f t="shared" si="0"/>
        <v>79.32752179327521</v>
      </c>
      <c r="F6">
        <v>88</v>
      </c>
      <c r="G6">
        <v>92</v>
      </c>
      <c r="H6">
        <v>106</v>
      </c>
      <c r="I6">
        <v>135</v>
      </c>
      <c r="J6" s="1">
        <f t="shared" si="1"/>
        <v>7.5754716981132075</v>
      </c>
      <c r="K6" s="1">
        <f t="shared" si="2"/>
        <v>5.9481481481481477</v>
      </c>
      <c r="L6">
        <v>8</v>
      </c>
      <c r="M6" s="1">
        <f t="shared" si="7"/>
        <v>2</v>
      </c>
      <c r="N6">
        <v>24</v>
      </c>
      <c r="O6">
        <v>15</v>
      </c>
      <c r="P6" s="1">
        <f t="shared" si="3"/>
        <v>33.458333333333336</v>
      </c>
      <c r="Q6">
        <v>54</v>
      </c>
      <c r="R6" s="1">
        <f t="shared" si="8"/>
        <v>3.6</v>
      </c>
      <c r="S6" s="1">
        <f t="shared" si="4"/>
        <v>14.87037037037037</v>
      </c>
      <c r="T6">
        <v>317</v>
      </c>
      <c r="U6">
        <v>320</v>
      </c>
      <c r="V6" s="1">
        <f t="shared" si="5"/>
        <v>39.8505603985056</v>
      </c>
      <c r="W6">
        <v>59</v>
      </c>
      <c r="X6" s="1">
        <f t="shared" si="6"/>
        <v>7.3474470734744708</v>
      </c>
      <c r="Y6">
        <v>108</v>
      </c>
      <c r="Z6" s="2">
        <f t="shared" si="9"/>
        <v>54.629629629629626</v>
      </c>
      <c r="AA6" s="3" t="s">
        <v>46</v>
      </c>
    </row>
    <row r="7" spans="1:27" x14ac:dyDescent="0.25">
      <c r="A7">
        <v>10096</v>
      </c>
      <c r="B7" s="2">
        <v>1</v>
      </c>
      <c r="C7">
        <v>902</v>
      </c>
      <c r="D7">
        <v>728</v>
      </c>
      <c r="E7" s="1">
        <f t="shared" si="0"/>
        <v>80.709534368070962</v>
      </c>
      <c r="F7">
        <v>89</v>
      </c>
      <c r="G7">
        <v>92</v>
      </c>
      <c r="H7">
        <v>115</v>
      </c>
      <c r="I7">
        <v>143</v>
      </c>
      <c r="J7" s="1">
        <f t="shared" si="1"/>
        <v>7.8434782608695652</v>
      </c>
      <c r="K7" s="1">
        <f t="shared" si="2"/>
        <v>6.3076923076923075</v>
      </c>
      <c r="L7">
        <v>8</v>
      </c>
      <c r="M7" s="1">
        <f t="shared" si="7"/>
        <v>2.0178571428571428</v>
      </c>
      <c r="N7">
        <v>26</v>
      </c>
      <c r="O7">
        <v>15</v>
      </c>
      <c r="P7" s="1">
        <f t="shared" si="3"/>
        <v>34.692307692307693</v>
      </c>
      <c r="Q7">
        <v>56</v>
      </c>
      <c r="R7" s="1">
        <f>Q7/O9</f>
        <v>4.1481481481481479</v>
      </c>
      <c r="S7" s="1">
        <f t="shared" si="4"/>
        <v>16.107142857142858</v>
      </c>
      <c r="T7">
        <v>285</v>
      </c>
      <c r="U7">
        <v>443</v>
      </c>
      <c r="V7" s="1">
        <f t="shared" si="5"/>
        <v>49.113082039911312</v>
      </c>
      <c r="W7">
        <v>61</v>
      </c>
      <c r="X7" s="1">
        <f t="shared" si="6"/>
        <v>6.7627494456762749</v>
      </c>
      <c r="Y7">
        <v>113</v>
      </c>
      <c r="Z7" s="2">
        <f t="shared" si="9"/>
        <v>53.982300884955748</v>
      </c>
      <c r="AA7" s="3" t="s">
        <v>45</v>
      </c>
    </row>
    <row r="8" spans="1:27" x14ac:dyDescent="0.25">
      <c r="B8" s="2">
        <v>2</v>
      </c>
      <c r="C8">
        <v>742</v>
      </c>
      <c r="D8">
        <v>600</v>
      </c>
      <c r="E8" s="1">
        <f t="shared" si="0"/>
        <v>80.862533692722366</v>
      </c>
      <c r="F8">
        <v>89</v>
      </c>
      <c r="G8">
        <v>94</v>
      </c>
      <c r="H8">
        <v>101</v>
      </c>
      <c r="I8">
        <v>125</v>
      </c>
      <c r="J8" s="1">
        <f t="shared" si="1"/>
        <v>7.3465346534653468</v>
      </c>
      <c r="K8" s="1">
        <f t="shared" si="2"/>
        <v>5.9359999999999999</v>
      </c>
      <c r="L8">
        <v>7.5</v>
      </c>
      <c r="M8" s="1">
        <f t="shared" si="7"/>
        <v>1.5925925925925926</v>
      </c>
      <c r="N8">
        <v>21.5</v>
      </c>
      <c r="O8">
        <v>14.5</v>
      </c>
      <c r="P8" s="1">
        <f t="shared" si="3"/>
        <v>34.511627906976742</v>
      </c>
      <c r="Q8">
        <v>54</v>
      </c>
      <c r="R8" s="1">
        <f t="shared" si="8"/>
        <v>3.7241379310344827</v>
      </c>
      <c r="S8" s="1">
        <f t="shared" si="4"/>
        <v>13.74074074074074</v>
      </c>
      <c r="T8">
        <v>177</v>
      </c>
      <c r="U8">
        <v>423</v>
      </c>
      <c r="V8" s="1">
        <f t="shared" si="5"/>
        <v>57.008086253369271</v>
      </c>
      <c r="W8">
        <v>49</v>
      </c>
      <c r="X8" s="1">
        <f t="shared" si="6"/>
        <v>6.6037735849056602</v>
      </c>
      <c r="Y8">
        <v>86</v>
      </c>
      <c r="Z8" s="2">
        <f t="shared" si="9"/>
        <v>56.97674418604651</v>
      </c>
      <c r="AA8" s="3" t="s">
        <v>45</v>
      </c>
    </row>
    <row r="9" spans="1:27" x14ac:dyDescent="0.25">
      <c r="B9" s="2">
        <v>3</v>
      </c>
      <c r="C9">
        <v>815</v>
      </c>
      <c r="D9">
        <v>649</v>
      </c>
      <c r="E9" s="1">
        <f t="shared" si="0"/>
        <v>79.631901840490798</v>
      </c>
      <c r="F9">
        <v>87</v>
      </c>
      <c r="G9">
        <v>92</v>
      </c>
      <c r="H9">
        <v>112</v>
      </c>
      <c r="I9">
        <v>142</v>
      </c>
      <c r="J9" s="1">
        <f t="shared" si="1"/>
        <v>7.2767857142857144</v>
      </c>
      <c r="K9" s="1">
        <f t="shared" si="2"/>
        <v>5.73943661971831</v>
      </c>
      <c r="L9">
        <v>7.5</v>
      </c>
      <c r="M9" s="1">
        <f t="shared" si="7"/>
        <v>1.5074626865671641</v>
      </c>
      <c r="N9">
        <v>22.5</v>
      </c>
      <c r="O9">
        <v>13.5</v>
      </c>
      <c r="P9" s="1">
        <f t="shared" si="3"/>
        <v>36.222222222222221</v>
      </c>
      <c r="Q9">
        <v>67</v>
      </c>
      <c r="R9" s="1">
        <f t="shared" si="8"/>
        <v>4.9629629629629628</v>
      </c>
      <c r="S9" s="1">
        <f t="shared" si="4"/>
        <v>12.164179104477611</v>
      </c>
      <c r="W9">
        <v>55</v>
      </c>
      <c r="X9" s="1">
        <f t="shared" si="6"/>
        <v>6.7484662576687118</v>
      </c>
      <c r="Y9">
        <v>101</v>
      </c>
      <c r="Z9" s="2">
        <f t="shared" si="9"/>
        <v>54.455445544554458</v>
      </c>
      <c r="AA9" s="3" t="s">
        <v>45</v>
      </c>
    </row>
    <row r="10" spans="1:27" x14ac:dyDescent="0.25">
      <c r="A10">
        <v>10097</v>
      </c>
      <c r="B10" s="2">
        <v>2</v>
      </c>
      <c r="C10">
        <v>783</v>
      </c>
      <c r="D10">
        <v>618</v>
      </c>
      <c r="E10" s="1">
        <f t="shared" si="0"/>
        <v>78.927203065134094</v>
      </c>
      <c r="F10">
        <v>85</v>
      </c>
      <c r="G10">
        <v>87</v>
      </c>
      <c r="H10">
        <v>102</v>
      </c>
      <c r="I10">
        <v>132</v>
      </c>
      <c r="J10" s="1">
        <f t="shared" si="1"/>
        <v>7.6764705882352944</v>
      </c>
      <c r="K10" s="1">
        <f t="shared" si="2"/>
        <v>5.9318181818181817</v>
      </c>
      <c r="L10">
        <v>7.5</v>
      </c>
      <c r="M10" s="1">
        <f t="shared" si="7"/>
        <v>1.7457627118644068</v>
      </c>
      <c r="N10">
        <v>19</v>
      </c>
      <c r="O10">
        <v>13</v>
      </c>
      <c r="P10" s="1">
        <f t="shared" si="3"/>
        <v>41.210526315789473</v>
      </c>
      <c r="Q10">
        <v>59</v>
      </c>
      <c r="R10" s="1">
        <f t="shared" si="8"/>
        <v>4.5384615384615383</v>
      </c>
      <c r="S10" s="1">
        <f t="shared" si="4"/>
        <v>13.271186440677965</v>
      </c>
      <c r="T10">
        <v>177</v>
      </c>
      <c r="U10">
        <v>441</v>
      </c>
      <c r="V10" s="1">
        <f t="shared" ref="V10:V31" si="10">U10/C10*100</f>
        <v>56.321839080459768</v>
      </c>
      <c r="W10">
        <v>58</v>
      </c>
      <c r="X10" s="1">
        <f t="shared" si="6"/>
        <v>7.4074074074074066</v>
      </c>
      <c r="Y10">
        <v>103</v>
      </c>
      <c r="Z10" s="2">
        <f t="shared" si="9"/>
        <v>56.310679611650485</v>
      </c>
      <c r="AA10" s="3" t="s">
        <v>46</v>
      </c>
    </row>
    <row r="11" spans="1:27" x14ac:dyDescent="0.25">
      <c r="B11" s="2">
        <v>3</v>
      </c>
      <c r="C11">
        <v>800</v>
      </c>
      <c r="D11">
        <v>642</v>
      </c>
      <c r="E11" s="1">
        <f t="shared" si="0"/>
        <v>80.25</v>
      </c>
      <c r="F11">
        <v>97</v>
      </c>
      <c r="G11">
        <v>102</v>
      </c>
      <c r="H11">
        <v>122</v>
      </c>
      <c r="I11">
        <v>122</v>
      </c>
      <c r="J11" s="1">
        <f t="shared" si="1"/>
        <v>6.557377049180328</v>
      </c>
      <c r="K11" s="1">
        <f t="shared" si="2"/>
        <v>6.557377049180328</v>
      </c>
      <c r="L11">
        <v>7.5</v>
      </c>
      <c r="M11" s="1">
        <f t="shared" si="7"/>
        <v>1.4918032786885247</v>
      </c>
      <c r="N11">
        <v>20</v>
      </c>
      <c r="O11">
        <v>14.5</v>
      </c>
      <c r="P11" s="1">
        <f t="shared" si="3"/>
        <v>40</v>
      </c>
      <c r="Q11">
        <v>61</v>
      </c>
      <c r="R11" s="1">
        <f t="shared" si="8"/>
        <v>4.2068965517241379</v>
      </c>
      <c r="S11" s="1">
        <f t="shared" si="4"/>
        <v>13.114754098360656</v>
      </c>
      <c r="T11">
        <v>238</v>
      </c>
      <c r="U11">
        <v>404</v>
      </c>
      <c r="V11" s="1">
        <f t="shared" si="10"/>
        <v>50.5</v>
      </c>
      <c r="W11">
        <v>63</v>
      </c>
      <c r="X11" s="1">
        <f t="shared" si="6"/>
        <v>7.875</v>
      </c>
      <c r="Y11">
        <v>91</v>
      </c>
      <c r="Z11" s="2">
        <f t="shared" si="9"/>
        <v>69.230769230769226</v>
      </c>
      <c r="AA11" s="3" t="s">
        <v>46</v>
      </c>
    </row>
    <row r="12" spans="1:27" x14ac:dyDescent="0.25">
      <c r="A12">
        <v>10098</v>
      </c>
      <c r="B12" s="2">
        <v>5</v>
      </c>
      <c r="C12">
        <v>657</v>
      </c>
      <c r="D12">
        <v>526</v>
      </c>
      <c r="E12" s="1">
        <f t="shared" si="0"/>
        <v>80.060882800608823</v>
      </c>
      <c r="F12">
        <v>82</v>
      </c>
      <c r="G12">
        <v>85</v>
      </c>
      <c r="H12">
        <v>125</v>
      </c>
      <c r="I12">
        <v>132</v>
      </c>
      <c r="J12" s="1">
        <f t="shared" si="1"/>
        <v>5.2560000000000002</v>
      </c>
      <c r="K12" s="1">
        <f t="shared" si="2"/>
        <v>4.9772727272727275</v>
      </c>
      <c r="L12">
        <v>8</v>
      </c>
      <c r="M12" s="1">
        <f t="shared" si="7"/>
        <v>1.6041666666666667</v>
      </c>
      <c r="N12">
        <v>19</v>
      </c>
      <c r="O12">
        <v>10</v>
      </c>
      <c r="P12" s="1">
        <f t="shared" si="3"/>
        <v>34.578947368421055</v>
      </c>
      <c r="Q12">
        <v>48</v>
      </c>
      <c r="R12" s="1">
        <f t="shared" si="8"/>
        <v>4.8</v>
      </c>
      <c r="S12" s="1">
        <f t="shared" si="4"/>
        <v>13.6875</v>
      </c>
      <c r="T12">
        <v>306</v>
      </c>
      <c r="U12">
        <v>220</v>
      </c>
      <c r="V12" s="1">
        <f t="shared" si="10"/>
        <v>33.485540334855401</v>
      </c>
      <c r="W12">
        <v>45</v>
      </c>
      <c r="X12" s="1">
        <f t="shared" si="6"/>
        <v>6.8493150684931505</v>
      </c>
      <c r="Y12">
        <v>77</v>
      </c>
      <c r="Z12" s="2">
        <f t="shared" si="9"/>
        <v>58.441558441558442</v>
      </c>
    </row>
    <row r="13" spans="1:27" x14ac:dyDescent="0.25">
      <c r="A13">
        <v>10099</v>
      </c>
      <c r="B13" s="2">
        <v>1</v>
      </c>
      <c r="C13">
        <v>894</v>
      </c>
      <c r="D13">
        <v>720</v>
      </c>
      <c r="E13" s="1">
        <f t="shared" si="0"/>
        <v>80.536912751677846</v>
      </c>
      <c r="F13">
        <v>87</v>
      </c>
      <c r="G13">
        <v>92</v>
      </c>
      <c r="H13">
        <v>108</v>
      </c>
      <c r="I13">
        <v>114</v>
      </c>
      <c r="J13" s="1">
        <f t="shared" si="1"/>
        <v>8.2777777777777786</v>
      </c>
      <c r="K13" s="1">
        <f t="shared" si="2"/>
        <v>7.8421052631578947</v>
      </c>
      <c r="L13">
        <v>7</v>
      </c>
      <c r="M13" s="1">
        <f t="shared" si="7"/>
        <v>1.8032786885245902</v>
      </c>
      <c r="N13">
        <v>27</v>
      </c>
      <c r="O13">
        <v>14.5</v>
      </c>
      <c r="P13" s="1">
        <f t="shared" si="3"/>
        <v>33.111111111111114</v>
      </c>
      <c r="Q13">
        <v>61</v>
      </c>
      <c r="R13" s="1">
        <f t="shared" si="8"/>
        <v>4.2068965517241379</v>
      </c>
      <c r="S13" s="1">
        <f t="shared" si="4"/>
        <v>14.655737704918034</v>
      </c>
      <c r="T13">
        <v>424</v>
      </c>
      <c r="U13">
        <v>296</v>
      </c>
      <c r="V13" s="1">
        <f t="shared" si="10"/>
        <v>33.109619686800897</v>
      </c>
      <c r="W13">
        <v>72</v>
      </c>
      <c r="X13" s="1">
        <f t="shared" si="6"/>
        <v>8.0536912751677843</v>
      </c>
      <c r="Y13">
        <v>110</v>
      </c>
      <c r="Z13" s="2">
        <f t="shared" si="9"/>
        <v>65.454545454545453</v>
      </c>
      <c r="AA13" s="3" t="s">
        <v>46</v>
      </c>
    </row>
    <row r="14" spans="1:27" x14ac:dyDescent="0.25">
      <c r="B14" s="2">
        <v>2</v>
      </c>
      <c r="C14">
        <v>780</v>
      </c>
      <c r="D14">
        <v>622</v>
      </c>
      <c r="E14" s="1">
        <f t="shared" si="0"/>
        <v>79.743589743589752</v>
      </c>
      <c r="F14">
        <v>76</v>
      </c>
      <c r="G14">
        <v>80</v>
      </c>
      <c r="H14">
        <v>112</v>
      </c>
      <c r="I14">
        <v>125</v>
      </c>
      <c r="J14" s="1">
        <f t="shared" si="1"/>
        <v>6.9642857142857144</v>
      </c>
      <c r="K14" s="1">
        <f t="shared" si="2"/>
        <v>6.24</v>
      </c>
      <c r="L14">
        <v>7.5</v>
      </c>
      <c r="M14" s="1">
        <f t="shared" si="7"/>
        <v>1.4918032786885247</v>
      </c>
      <c r="N14">
        <v>20</v>
      </c>
      <c r="O14">
        <v>14</v>
      </c>
      <c r="P14" s="1">
        <f t="shared" si="3"/>
        <v>39</v>
      </c>
      <c r="Q14">
        <v>61</v>
      </c>
      <c r="R14" s="1">
        <f t="shared" si="8"/>
        <v>4.3571428571428568</v>
      </c>
      <c r="S14" s="1">
        <f t="shared" si="4"/>
        <v>12.78688524590164</v>
      </c>
      <c r="T14">
        <v>241</v>
      </c>
      <c r="U14">
        <v>389</v>
      </c>
      <c r="V14" s="1">
        <f t="shared" si="10"/>
        <v>49.871794871794876</v>
      </c>
      <c r="W14">
        <v>55</v>
      </c>
      <c r="X14" s="1">
        <f t="shared" si="6"/>
        <v>7.0512820512820511</v>
      </c>
      <c r="Y14">
        <v>91</v>
      </c>
      <c r="Z14" s="2">
        <f t="shared" si="9"/>
        <v>60.439560439560438</v>
      </c>
      <c r="AA14" s="3" t="s">
        <v>46</v>
      </c>
    </row>
    <row r="15" spans="1:27" x14ac:dyDescent="0.25">
      <c r="A15">
        <v>10101</v>
      </c>
      <c r="B15" s="2">
        <v>1</v>
      </c>
      <c r="C15">
        <v>856</v>
      </c>
      <c r="D15">
        <v>690</v>
      </c>
      <c r="E15" s="1">
        <f t="shared" si="0"/>
        <v>80.607476635514018</v>
      </c>
      <c r="F15">
        <v>93</v>
      </c>
      <c r="G15">
        <v>97</v>
      </c>
      <c r="H15">
        <v>123</v>
      </c>
      <c r="I15">
        <v>145</v>
      </c>
      <c r="J15" s="1">
        <f t="shared" si="1"/>
        <v>6.9593495934959346</v>
      </c>
      <c r="K15" s="1">
        <f t="shared" si="2"/>
        <v>5.9034482758620692</v>
      </c>
      <c r="L15">
        <v>8</v>
      </c>
      <c r="M15" s="1">
        <f t="shared" si="7"/>
        <v>1.4890510948905109</v>
      </c>
      <c r="N15">
        <v>22</v>
      </c>
      <c r="O15">
        <v>11.5</v>
      </c>
      <c r="P15" s="1">
        <f t="shared" si="3"/>
        <v>38.909090909090907</v>
      </c>
      <c r="Q15">
        <v>68.5</v>
      </c>
      <c r="R15" s="1">
        <f t="shared" si="8"/>
        <v>5.9565217391304346</v>
      </c>
      <c r="S15" s="1">
        <f t="shared" si="4"/>
        <v>12.496350364963504</v>
      </c>
      <c r="T15">
        <v>410</v>
      </c>
      <c r="U15">
        <v>280</v>
      </c>
      <c r="V15" s="1">
        <f t="shared" si="10"/>
        <v>32.710280373831772</v>
      </c>
      <c r="W15">
        <v>59</v>
      </c>
      <c r="X15" s="1">
        <f t="shared" si="6"/>
        <v>6.8925233644859807</v>
      </c>
      <c r="Y15">
        <v>102</v>
      </c>
      <c r="Z15" s="2">
        <f t="shared" si="9"/>
        <v>57.843137254901968</v>
      </c>
      <c r="AA15" s="3" t="s">
        <v>46</v>
      </c>
    </row>
    <row r="16" spans="1:27" x14ac:dyDescent="0.25">
      <c r="A16">
        <v>10102</v>
      </c>
      <c r="B16" s="2">
        <v>1</v>
      </c>
      <c r="C16">
        <v>638</v>
      </c>
      <c r="D16">
        <v>504</v>
      </c>
      <c r="E16" s="1">
        <f t="shared" si="0"/>
        <v>78.996865203761757</v>
      </c>
      <c r="F16">
        <v>79</v>
      </c>
      <c r="G16">
        <v>83</v>
      </c>
      <c r="H16">
        <v>141</v>
      </c>
      <c r="I16">
        <v>141</v>
      </c>
      <c r="J16" s="1">
        <f t="shared" si="1"/>
        <v>4.5248226950354606</v>
      </c>
      <c r="K16" s="1">
        <f t="shared" si="2"/>
        <v>4.5248226950354606</v>
      </c>
      <c r="L16">
        <v>8</v>
      </c>
      <c r="M16" s="1">
        <f t="shared" si="7"/>
        <v>1.5192307692307692</v>
      </c>
      <c r="N16">
        <v>16.5</v>
      </c>
      <c r="O16">
        <v>10.5</v>
      </c>
      <c r="P16" s="1">
        <f t="shared" si="3"/>
        <v>38.666666666666664</v>
      </c>
      <c r="Q16">
        <v>52</v>
      </c>
      <c r="R16" s="1">
        <f t="shared" si="8"/>
        <v>4.9523809523809526</v>
      </c>
      <c r="S16" s="1">
        <f t="shared" si="4"/>
        <v>12.26923076923077</v>
      </c>
      <c r="T16">
        <v>282</v>
      </c>
      <c r="U16">
        <v>222</v>
      </c>
      <c r="V16" s="1">
        <f t="shared" si="10"/>
        <v>34.796238244514107</v>
      </c>
      <c r="W16">
        <v>50</v>
      </c>
      <c r="X16" s="1">
        <f t="shared" si="6"/>
        <v>7.8369905956112857</v>
      </c>
      <c r="Y16">
        <v>79</v>
      </c>
      <c r="Z16" s="2">
        <f t="shared" si="9"/>
        <v>63.291139240506332</v>
      </c>
      <c r="AA16" s="3" t="s">
        <v>46</v>
      </c>
    </row>
    <row r="17" spans="1:27" x14ac:dyDescent="0.25">
      <c r="B17" s="2">
        <v>2</v>
      </c>
      <c r="C17">
        <v>694</v>
      </c>
      <c r="D17">
        <v>554</v>
      </c>
      <c r="E17" s="1">
        <f t="shared" si="0"/>
        <v>79.827089337175792</v>
      </c>
      <c r="F17">
        <v>83</v>
      </c>
      <c r="G17">
        <v>87</v>
      </c>
      <c r="H17">
        <v>111</v>
      </c>
      <c r="I17">
        <v>155</v>
      </c>
      <c r="J17" s="1">
        <f t="shared" si="1"/>
        <v>6.2522522522522523</v>
      </c>
      <c r="K17" s="1">
        <f t="shared" si="2"/>
        <v>4.4774193548387098</v>
      </c>
      <c r="L17">
        <v>8</v>
      </c>
      <c r="M17" s="1">
        <f t="shared" si="7"/>
        <v>1.3333333333333333</v>
      </c>
      <c r="N17">
        <v>16.5</v>
      </c>
      <c r="O17">
        <v>11.5</v>
      </c>
      <c r="P17" s="1">
        <f t="shared" si="3"/>
        <v>42.060606060606062</v>
      </c>
      <c r="Q17">
        <v>58.5</v>
      </c>
      <c r="R17" s="1">
        <f t="shared" si="8"/>
        <v>5.0869565217391308</v>
      </c>
      <c r="S17" s="1">
        <f t="shared" si="4"/>
        <v>11.863247863247864</v>
      </c>
      <c r="T17">
        <v>317</v>
      </c>
      <c r="U17">
        <v>237</v>
      </c>
      <c r="V17" s="1">
        <f t="shared" si="10"/>
        <v>34.149855907780982</v>
      </c>
      <c r="W17">
        <v>50</v>
      </c>
      <c r="X17" s="1">
        <f t="shared" si="6"/>
        <v>7.2046109510086458</v>
      </c>
      <c r="Y17">
        <v>78</v>
      </c>
      <c r="Z17" s="2">
        <f t="shared" si="9"/>
        <v>64.102564102564102</v>
      </c>
      <c r="AA17" s="3" t="s">
        <v>46</v>
      </c>
    </row>
    <row r="18" spans="1:27" x14ac:dyDescent="0.25">
      <c r="B18" s="2">
        <v>4</v>
      </c>
      <c r="C18">
        <v>776</v>
      </c>
      <c r="D18">
        <v>616</v>
      </c>
      <c r="E18" s="1">
        <f t="shared" si="0"/>
        <v>79.381443298969074</v>
      </c>
      <c r="F18">
        <v>91</v>
      </c>
      <c r="G18">
        <v>93</v>
      </c>
      <c r="H18">
        <v>110</v>
      </c>
      <c r="I18">
        <v>136</v>
      </c>
      <c r="J18" s="1">
        <f t="shared" si="1"/>
        <v>7.0545454545454547</v>
      </c>
      <c r="K18" s="1">
        <f t="shared" si="2"/>
        <v>5.7058823529411766</v>
      </c>
      <c r="L18">
        <v>8</v>
      </c>
      <c r="M18" s="1">
        <f t="shared" si="7"/>
        <v>1.6379310344827587</v>
      </c>
      <c r="N18">
        <v>21</v>
      </c>
      <c r="O18">
        <v>10.5</v>
      </c>
      <c r="P18" s="1">
        <f t="shared" si="3"/>
        <v>36.952380952380949</v>
      </c>
      <c r="Q18">
        <v>58</v>
      </c>
      <c r="R18" s="1">
        <f t="shared" si="8"/>
        <v>5.5238095238095237</v>
      </c>
      <c r="S18" s="1">
        <f t="shared" si="4"/>
        <v>13.379310344827585</v>
      </c>
      <c r="T18">
        <v>366</v>
      </c>
      <c r="U18">
        <v>250</v>
      </c>
      <c r="V18" s="1">
        <f t="shared" si="10"/>
        <v>32.216494845360828</v>
      </c>
      <c r="W18">
        <v>50</v>
      </c>
      <c r="X18" s="1">
        <f t="shared" si="6"/>
        <v>6.4432989690721643</v>
      </c>
      <c r="Y18">
        <v>95</v>
      </c>
      <c r="Z18" s="2">
        <f t="shared" si="9"/>
        <v>52.631578947368418</v>
      </c>
      <c r="AA18" s="3" t="s">
        <v>48</v>
      </c>
    </row>
    <row r="19" spans="1:27" x14ac:dyDescent="0.25">
      <c r="A19">
        <v>10103</v>
      </c>
      <c r="B19" s="2">
        <v>1</v>
      </c>
      <c r="C19">
        <v>854</v>
      </c>
      <c r="D19">
        <v>676</v>
      </c>
      <c r="E19" s="1">
        <f t="shared" si="0"/>
        <v>79.156908665105391</v>
      </c>
      <c r="F19">
        <v>94</v>
      </c>
      <c r="G19">
        <v>99</v>
      </c>
      <c r="H19">
        <v>130</v>
      </c>
      <c r="I19">
        <v>143</v>
      </c>
      <c r="J19" s="1">
        <f t="shared" si="1"/>
        <v>6.569230769230769</v>
      </c>
      <c r="K19" s="1">
        <f t="shared" si="2"/>
        <v>5.9720279720279716</v>
      </c>
      <c r="L19">
        <v>8</v>
      </c>
      <c r="M19" s="1">
        <f t="shared" si="7"/>
        <v>1.7076923076923076</v>
      </c>
      <c r="N19">
        <v>25</v>
      </c>
      <c r="O19">
        <v>12</v>
      </c>
      <c r="P19" s="1">
        <f t="shared" si="3"/>
        <v>34.159999999999997</v>
      </c>
      <c r="Q19">
        <v>65</v>
      </c>
      <c r="R19" s="1">
        <f t="shared" si="8"/>
        <v>5.416666666666667</v>
      </c>
      <c r="S19" s="1">
        <f t="shared" si="4"/>
        <v>13.138461538461538</v>
      </c>
      <c r="T19">
        <v>238</v>
      </c>
      <c r="U19">
        <v>438</v>
      </c>
      <c r="V19" s="1">
        <f t="shared" si="10"/>
        <v>51.288056206088996</v>
      </c>
      <c r="W19">
        <v>59</v>
      </c>
      <c r="X19" s="1">
        <f t="shared" si="6"/>
        <v>6.9086651053864161</v>
      </c>
      <c r="Y19">
        <v>111</v>
      </c>
      <c r="Z19" s="2">
        <f t="shared" si="9"/>
        <v>53.153153153153156</v>
      </c>
      <c r="AA19" s="3" t="s">
        <v>46</v>
      </c>
    </row>
    <row r="20" spans="1:27" x14ac:dyDescent="0.25">
      <c r="B20" s="2">
        <v>2</v>
      </c>
      <c r="C20">
        <v>860</v>
      </c>
      <c r="D20">
        <v>658</v>
      </c>
      <c r="E20" s="1">
        <f t="shared" si="0"/>
        <v>76.511627906976742</v>
      </c>
      <c r="F20">
        <v>91</v>
      </c>
      <c r="G20">
        <v>97</v>
      </c>
      <c r="H20">
        <v>130</v>
      </c>
      <c r="I20">
        <v>145</v>
      </c>
      <c r="J20" s="1">
        <f t="shared" si="1"/>
        <v>6.615384615384615</v>
      </c>
      <c r="K20" s="1">
        <f t="shared" si="2"/>
        <v>5.931034482758621</v>
      </c>
      <c r="L20">
        <v>7.5</v>
      </c>
      <c r="M20" s="1">
        <f t="shared" si="7"/>
        <v>1.826086956521739</v>
      </c>
      <c r="N20">
        <v>22</v>
      </c>
      <c r="O20">
        <v>14.5</v>
      </c>
      <c r="P20" s="1">
        <f t="shared" si="3"/>
        <v>39.090909090909093</v>
      </c>
      <c r="Q20">
        <v>69</v>
      </c>
      <c r="R20" s="1">
        <f t="shared" si="8"/>
        <v>4.7586206896551726</v>
      </c>
      <c r="S20" s="1">
        <f t="shared" si="4"/>
        <v>12.463768115942029</v>
      </c>
      <c r="T20">
        <v>235</v>
      </c>
      <c r="U20">
        <v>423</v>
      </c>
      <c r="V20" s="1">
        <f t="shared" si="10"/>
        <v>49.186046511627907</v>
      </c>
      <c r="W20">
        <v>58</v>
      </c>
      <c r="X20" s="1">
        <f t="shared" si="6"/>
        <v>6.7441860465116283</v>
      </c>
      <c r="Y20">
        <v>126</v>
      </c>
      <c r="Z20" s="2">
        <f t="shared" si="9"/>
        <v>46.031746031746032</v>
      </c>
      <c r="AA20" s="3" t="s">
        <v>46</v>
      </c>
    </row>
    <row r="21" spans="1:27" x14ac:dyDescent="0.25">
      <c r="B21" s="2">
        <v>4</v>
      </c>
      <c r="C21">
        <v>888</v>
      </c>
      <c r="D21">
        <v>714</v>
      </c>
      <c r="E21" s="1">
        <f t="shared" si="0"/>
        <v>80.405405405405403</v>
      </c>
      <c r="F21">
        <v>91</v>
      </c>
      <c r="G21">
        <v>96</v>
      </c>
      <c r="H21">
        <v>152</v>
      </c>
      <c r="I21">
        <v>152</v>
      </c>
      <c r="J21" s="1">
        <f t="shared" si="1"/>
        <v>5.8421052631578947</v>
      </c>
      <c r="K21" s="1">
        <f t="shared" si="2"/>
        <v>5.8421052631578947</v>
      </c>
      <c r="L21">
        <v>8</v>
      </c>
      <c r="M21" s="1">
        <f t="shared" si="7"/>
        <v>1.4626865671641791</v>
      </c>
      <c r="N21">
        <v>22</v>
      </c>
      <c r="O21">
        <v>12.5</v>
      </c>
      <c r="P21" s="1">
        <f t="shared" si="3"/>
        <v>40.363636363636367</v>
      </c>
      <c r="Q21">
        <v>67</v>
      </c>
      <c r="R21" s="1">
        <f t="shared" si="8"/>
        <v>5.36</v>
      </c>
      <c r="S21" s="1">
        <f t="shared" si="4"/>
        <v>13.253731343283581</v>
      </c>
      <c r="T21">
        <v>367</v>
      </c>
      <c r="U21">
        <v>347</v>
      </c>
      <c r="V21" s="1">
        <f t="shared" si="10"/>
        <v>39.076576576576578</v>
      </c>
      <c r="W21">
        <v>59</v>
      </c>
      <c r="X21" s="1">
        <f t="shared" si="6"/>
        <v>6.6441441441441444</v>
      </c>
      <c r="Y21">
        <v>98</v>
      </c>
      <c r="Z21" s="2">
        <f t="shared" si="9"/>
        <v>60.204081632653065</v>
      </c>
      <c r="AA21" s="3" t="s">
        <v>46</v>
      </c>
    </row>
    <row r="22" spans="1:27" x14ac:dyDescent="0.25">
      <c r="A22">
        <v>10392</v>
      </c>
      <c r="B22" s="2">
        <v>2</v>
      </c>
      <c r="C22">
        <v>716</v>
      </c>
      <c r="D22">
        <v>562</v>
      </c>
      <c r="E22" s="1">
        <f t="shared" si="0"/>
        <v>78.491620111731848</v>
      </c>
      <c r="F22">
        <v>95</v>
      </c>
      <c r="G22">
        <v>97</v>
      </c>
      <c r="H22">
        <v>121</v>
      </c>
      <c r="I22">
        <v>121</v>
      </c>
      <c r="J22" s="1">
        <f t="shared" si="1"/>
        <v>5.9173553719008263</v>
      </c>
      <c r="K22" s="1">
        <f t="shared" si="2"/>
        <v>5.9173553719008263</v>
      </c>
      <c r="L22">
        <v>8</v>
      </c>
      <c r="M22" s="1">
        <f t="shared" si="7"/>
        <v>1.4918032786885247</v>
      </c>
      <c r="N22">
        <v>16.5</v>
      </c>
      <c r="O22">
        <v>12.5</v>
      </c>
      <c r="P22" s="1">
        <f t="shared" si="3"/>
        <v>43.393939393939391</v>
      </c>
      <c r="Q22">
        <v>61</v>
      </c>
      <c r="R22" s="1">
        <f t="shared" si="8"/>
        <v>4.88</v>
      </c>
      <c r="S22" s="1">
        <f t="shared" si="4"/>
        <v>11.737704918032787</v>
      </c>
      <c r="T22">
        <v>368</v>
      </c>
      <c r="U22">
        <v>194</v>
      </c>
      <c r="V22" s="1">
        <f t="shared" si="10"/>
        <v>27.094972067039109</v>
      </c>
      <c r="W22">
        <v>30</v>
      </c>
      <c r="X22" s="1">
        <f t="shared" si="6"/>
        <v>4.1899441340782122</v>
      </c>
      <c r="Y22">
        <v>91</v>
      </c>
      <c r="Z22" s="2">
        <f t="shared" si="9"/>
        <v>32.967032967032964</v>
      </c>
      <c r="AA22" s="3" t="s">
        <v>46</v>
      </c>
    </row>
    <row r="23" spans="1:27" x14ac:dyDescent="0.25">
      <c r="B23" s="2">
        <v>3</v>
      </c>
      <c r="C23">
        <v>672</v>
      </c>
      <c r="D23">
        <v>530</v>
      </c>
      <c r="E23" s="1">
        <f t="shared" si="0"/>
        <v>78.86904761904762</v>
      </c>
      <c r="F23">
        <v>77</v>
      </c>
      <c r="G23">
        <v>83</v>
      </c>
      <c r="H23">
        <v>128</v>
      </c>
      <c r="I23">
        <v>131</v>
      </c>
      <c r="J23" s="1">
        <f t="shared" si="1"/>
        <v>5.25</v>
      </c>
      <c r="K23" s="1">
        <f t="shared" si="2"/>
        <v>5.1297709923664119</v>
      </c>
      <c r="L23">
        <v>7</v>
      </c>
      <c r="M23" s="1">
        <f t="shared" si="7"/>
        <v>1.509090909090909</v>
      </c>
      <c r="N23">
        <v>14</v>
      </c>
      <c r="O23">
        <v>10.5</v>
      </c>
      <c r="P23" s="1">
        <f t="shared" si="3"/>
        <v>48</v>
      </c>
      <c r="Q23">
        <v>55</v>
      </c>
      <c r="R23" s="1">
        <f t="shared" si="8"/>
        <v>5.2380952380952381</v>
      </c>
      <c r="S23" s="1">
        <f t="shared" si="4"/>
        <v>12.218181818181819</v>
      </c>
      <c r="T23">
        <v>280</v>
      </c>
      <c r="U23">
        <v>250</v>
      </c>
      <c r="V23" s="1">
        <f t="shared" si="10"/>
        <v>37.202380952380956</v>
      </c>
      <c r="W23">
        <v>41</v>
      </c>
      <c r="X23" s="1">
        <f t="shared" si="6"/>
        <v>6.1011904761904763</v>
      </c>
      <c r="Y23">
        <v>83</v>
      </c>
      <c r="Z23" s="2">
        <f t="shared" si="9"/>
        <v>49.397590361445779</v>
      </c>
      <c r="AA23" s="3" t="s">
        <v>48</v>
      </c>
    </row>
    <row r="24" spans="1:27" x14ac:dyDescent="0.25">
      <c r="A24">
        <v>10393</v>
      </c>
      <c r="B24" s="2">
        <v>1</v>
      </c>
      <c r="C24">
        <v>796</v>
      </c>
      <c r="D24">
        <v>618</v>
      </c>
      <c r="E24" s="1">
        <f t="shared" si="0"/>
        <v>77.638190954773862</v>
      </c>
      <c r="F24">
        <v>98</v>
      </c>
      <c r="G24">
        <v>101</v>
      </c>
      <c r="H24">
        <v>122</v>
      </c>
      <c r="I24">
        <v>122</v>
      </c>
      <c r="J24" s="1">
        <f t="shared" si="1"/>
        <v>6.5245901639344259</v>
      </c>
      <c r="K24" s="1">
        <f t="shared" si="2"/>
        <v>6.5245901639344259</v>
      </c>
      <c r="L24">
        <v>7</v>
      </c>
      <c r="M24" s="1">
        <f t="shared" si="7"/>
        <v>1.2337662337662338</v>
      </c>
      <c r="N24">
        <v>20.5</v>
      </c>
      <c r="O24">
        <v>14</v>
      </c>
      <c r="P24" s="1">
        <f t="shared" si="3"/>
        <v>38.829268292682926</v>
      </c>
      <c r="Q24">
        <v>77</v>
      </c>
      <c r="R24" s="1">
        <f t="shared" si="8"/>
        <v>5.5</v>
      </c>
      <c r="S24" s="1">
        <f t="shared" si="4"/>
        <v>10.337662337662337</v>
      </c>
      <c r="T24">
        <v>390</v>
      </c>
      <c r="U24">
        <v>228</v>
      </c>
      <c r="V24" s="1">
        <f t="shared" si="10"/>
        <v>28.643216080402013</v>
      </c>
      <c r="W24">
        <v>41</v>
      </c>
      <c r="X24" s="1">
        <f t="shared" si="6"/>
        <v>5.1507537688442211</v>
      </c>
      <c r="Y24">
        <v>95</v>
      </c>
      <c r="Z24" s="2">
        <f t="shared" si="9"/>
        <v>43.15789473684211</v>
      </c>
      <c r="AA24" s="3" t="s">
        <v>46</v>
      </c>
    </row>
    <row r="25" spans="1:27" x14ac:dyDescent="0.25">
      <c r="B25" s="2">
        <v>2</v>
      </c>
      <c r="C25">
        <v>774</v>
      </c>
      <c r="D25">
        <v>636</v>
      </c>
      <c r="E25" s="1">
        <f t="shared" si="0"/>
        <v>82.170542635658919</v>
      </c>
      <c r="F25">
        <v>88</v>
      </c>
      <c r="G25">
        <v>91</v>
      </c>
      <c r="H25">
        <v>130</v>
      </c>
      <c r="I25">
        <v>135</v>
      </c>
      <c r="J25" s="1">
        <f t="shared" si="1"/>
        <v>5.953846153846154</v>
      </c>
      <c r="K25" s="1">
        <f t="shared" si="2"/>
        <v>5.7333333333333334</v>
      </c>
      <c r="L25">
        <v>7.5</v>
      </c>
      <c r="M25" s="1">
        <f t="shared" si="7"/>
        <v>1.9347826086956521</v>
      </c>
      <c r="N25">
        <v>20</v>
      </c>
      <c r="O25">
        <v>10</v>
      </c>
      <c r="P25" s="1">
        <f t="shared" si="3"/>
        <v>38.700000000000003</v>
      </c>
      <c r="Q25">
        <v>46</v>
      </c>
      <c r="R25" s="1">
        <f t="shared" si="8"/>
        <v>4.5999999999999996</v>
      </c>
      <c r="S25" s="1">
        <f t="shared" si="4"/>
        <v>16.826086956521738</v>
      </c>
      <c r="T25">
        <v>340</v>
      </c>
      <c r="U25">
        <v>296</v>
      </c>
      <c r="V25" s="1">
        <f t="shared" si="10"/>
        <v>38.24289405684754</v>
      </c>
      <c r="W25">
        <v>62</v>
      </c>
      <c r="X25" s="1">
        <f t="shared" si="6"/>
        <v>8.0103359173126609</v>
      </c>
      <c r="Y25">
        <v>89</v>
      </c>
      <c r="Z25" s="2">
        <f t="shared" si="9"/>
        <v>69.662921348314612</v>
      </c>
      <c r="AA25" s="3" t="s">
        <v>45</v>
      </c>
    </row>
    <row r="26" spans="1:27" x14ac:dyDescent="0.25">
      <c r="B26" s="2">
        <v>3</v>
      </c>
      <c r="C26">
        <v>914</v>
      </c>
      <c r="D26">
        <v>732</v>
      </c>
      <c r="E26" s="1">
        <f t="shared" si="0"/>
        <v>80.087527352297599</v>
      </c>
      <c r="F26">
        <v>103</v>
      </c>
      <c r="G26">
        <v>107</v>
      </c>
      <c r="H26">
        <v>128</v>
      </c>
      <c r="I26">
        <v>128</v>
      </c>
      <c r="J26" s="1">
        <f t="shared" si="1"/>
        <v>7.140625</v>
      </c>
      <c r="K26" s="1">
        <f t="shared" si="2"/>
        <v>7.140625</v>
      </c>
      <c r="L26">
        <v>7.5</v>
      </c>
      <c r="M26" s="1">
        <f t="shared" si="7"/>
        <v>1.6119402985074627</v>
      </c>
      <c r="N26">
        <v>19</v>
      </c>
      <c r="O26">
        <v>13</v>
      </c>
      <c r="P26" s="1">
        <f t="shared" si="3"/>
        <v>48.10526315789474</v>
      </c>
      <c r="Q26">
        <v>67</v>
      </c>
      <c r="R26" s="1">
        <f t="shared" si="8"/>
        <v>5.1538461538461542</v>
      </c>
      <c r="S26" s="1">
        <f t="shared" si="4"/>
        <v>13.64179104477612</v>
      </c>
      <c r="T26">
        <v>480</v>
      </c>
      <c r="U26">
        <v>252</v>
      </c>
      <c r="V26" s="1">
        <f t="shared" si="10"/>
        <v>27.571115973741794</v>
      </c>
      <c r="W26">
        <v>42</v>
      </c>
      <c r="X26" s="1">
        <f t="shared" si="6"/>
        <v>4.5951859956236323</v>
      </c>
      <c r="Y26">
        <v>108</v>
      </c>
      <c r="Z26" s="2">
        <f t="shared" si="9"/>
        <v>38.888888888888893</v>
      </c>
      <c r="AA26" s="3" t="s">
        <v>46</v>
      </c>
    </row>
    <row r="27" spans="1:27" x14ac:dyDescent="0.25">
      <c r="A27">
        <v>10105</v>
      </c>
      <c r="B27" s="2">
        <v>1</v>
      </c>
      <c r="C27">
        <v>608</v>
      </c>
      <c r="D27">
        <v>490</v>
      </c>
      <c r="E27" s="1">
        <f t="shared" si="0"/>
        <v>80.592105263157904</v>
      </c>
      <c r="F27">
        <v>71</v>
      </c>
      <c r="G27">
        <v>74</v>
      </c>
      <c r="H27">
        <v>108</v>
      </c>
      <c r="I27">
        <v>121</v>
      </c>
      <c r="J27" s="1">
        <f t="shared" si="1"/>
        <v>5.6296296296296298</v>
      </c>
      <c r="K27" s="1">
        <f t="shared" si="2"/>
        <v>5.0247933884297522</v>
      </c>
      <c r="L27">
        <v>7.5</v>
      </c>
      <c r="M27" s="1">
        <f t="shared" si="7"/>
        <v>1.38</v>
      </c>
      <c r="N27">
        <v>19</v>
      </c>
      <c r="O27">
        <v>12</v>
      </c>
      <c r="P27" s="1">
        <f t="shared" si="3"/>
        <v>32</v>
      </c>
      <c r="Q27">
        <v>50</v>
      </c>
      <c r="R27" s="1">
        <f t="shared" si="8"/>
        <v>4.166666666666667</v>
      </c>
      <c r="S27" s="1">
        <f t="shared" si="4"/>
        <v>12.16</v>
      </c>
      <c r="T27">
        <v>263</v>
      </c>
      <c r="U27">
        <v>227</v>
      </c>
      <c r="V27" s="1">
        <f t="shared" si="10"/>
        <v>37.335526315789473</v>
      </c>
      <c r="W27">
        <v>44</v>
      </c>
      <c r="X27" s="1">
        <f t="shared" si="6"/>
        <v>7.2368421052631584</v>
      </c>
      <c r="Y27">
        <v>69</v>
      </c>
      <c r="Z27" s="2">
        <f t="shared" si="9"/>
        <v>63.768115942028977</v>
      </c>
      <c r="AA27" s="3" t="s">
        <v>46</v>
      </c>
    </row>
    <row r="28" spans="1:27" x14ac:dyDescent="0.25">
      <c r="B28" s="2">
        <v>2</v>
      </c>
      <c r="C28">
        <v>688</v>
      </c>
      <c r="D28">
        <v>548</v>
      </c>
      <c r="E28" s="1">
        <f t="shared" si="0"/>
        <v>79.651162790697668</v>
      </c>
      <c r="F28">
        <v>77</v>
      </c>
      <c r="G28">
        <v>81</v>
      </c>
      <c r="H28">
        <v>105</v>
      </c>
      <c r="I28">
        <v>126</v>
      </c>
      <c r="J28" s="1">
        <f t="shared" si="1"/>
        <v>6.5523809523809522</v>
      </c>
      <c r="K28" s="1">
        <f t="shared" si="2"/>
        <v>5.4603174603174605</v>
      </c>
      <c r="L28">
        <v>7</v>
      </c>
      <c r="M28" s="1">
        <f t="shared" si="7"/>
        <v>1.6153846153846154</v>
      </c>
      <c r="N28">
        <v>20</v>
      </c>
      <c r="O28">
        <v>12</v>
      </c>
      <c r="P28" s="1">
        <f t="shared" si="3"/>
        <v>34.4</v>
      </c>
      <c r="Q28">
        <v>52</v>
      </c>
      <c r="R28" s="1">
        <f t="shared" si="8"/>
        <v>4.333333333333333</v>
      </c>
      <c r="S28" s="1">
        <f t="shared" si="4"/>
        <v>13.23076923076923</v>
      </c>
      <c r="T28">
        <v>331</v>
      </c>
      <c r="U28">
        <v>217</v>
      </c>
      <c r="V28" s="1">
        <f t="shared" si="10"/>
        <v>31.540697674418606</v>
      </c>
      <c r="W28">
        <v>50</v>
      </c>
      <c r="X28" s="1">
        <f t="shared" si="6"/>
        <v>7.2674418604651168</v>
      </c>
      <c r="Y28">
        <v>84</v>
      </c>
      <c r="Z28" s="2">
        <f t="shared" si="9"/>
        <v>59.523809523809526</v>
      </c>
      <c r="AA28" s="3" t="s">
        <v>46</v>
      </c>
    </row>
    <row r="29" spans="1:27" x14ac:dyDescent="0.25">
      <c r="B29" s="2">
        <v>4</v>
      </c>
      <c r="C29">
        <v>646</v>
      </c>
      <c r="D29">
        <v>506</v>
      </c>
      <c r="E29" s="1">
        <f t="shared" si="0"/>
        <v>78.328173374613002</v>
      </c>
      <c r="F29">
        <v>75</v>
      </c>
      <c r="G29">
        <v>77</v>
      </c>
      <c r="H29">
        <v>126</v>
      </c>
      <c r="I29">
        <v>134</v>
      </c>
      <c r="J29" s="1">
        <f t="shared" si="1"/>
        <v>5.1269841269841274</v>
      </c>
      <c r="K29" s="1">
        <f t="shared" si="2"/>
        <v>4.8208955223880601</v>
      </c>
      <c r="L29">
        <v>7</v>
      </c>
      <c r="M29" s="1">
        <f t="shared" si="7"/>
        <v>1.4137931034482758</v>
      </c>
      <c r="N29">
        <v>21</v>
      </c>
      <c r="O29">
        <v>12.5</v>
      </c>
      <c r="P29" s="1">
        <f t="shared" si="3"/>
        <v>30.761904761904763</v>
      </c>
      <c r="Q29">
        <v>58</v>
      </c>
      <c r="R29" s="1">
        <f t="shared" si="8"/>
        <v>4.6399999999999997</v>
      </c>
      <c r="S29" s="1">
        <f t="shared" si="4"/>
        <v>11.137931034482758</v>
      </c>
      <c r="T29">
        <v>267</v>
      </c>
      <c r="U29">
        <v>239</v>
      </c>
      <c r="V29" s="1">
        <f t="shared" si="10"/>
        <v>36.996904024767801</v>
      </c>
      <c r="W29">
        <v>46</v>
      </c>
      <c r="X29" s="1">
        <f t="shared" si="6"/>
        <v>7.1207430340557281</v>
      </c>
      <c r="Y29">
        <v>82</v>
      </c>
      <c r="Z29" s="2">
        <f t="shared" si="9"/>
        <v>56.09756097560976</v>
      </c>
      <c r="AA29" s="3" t="s">
        <v>46</v>
      </c>
    </row>
    <row r="30" spans="1:27" x14ac:dyDescent="0.25">
      <c r="A30">
        <v>10106</v>
      </c>
      <c r="B30" s="2">
        <v>1</v>
      </c>
      <c r="C30">
        <v>1054</v>
      </c>
      <c r="D30">
        <v>864</v>
      </c>
      <c r="E30" s="1">
        <f t="shared" si="0"/>
        <v>81.97343453510436</v>
      </c>
      <c r="F30">
        <v>98</v>
      </c>
      <c r="G30">
        <v>103</v>
      </c>
      <c r="H30">
        <v>141</v>
      </c>
      <c r="I30">
        <v>155</v>
      </c>
      <c r="J30" s="1">
        <f t="shared" si="1"/>
        <v>7.4751773049645394</v>
      </c>
      <c r="K30" s="1">
        <f t="shared" si="2"/>
        <v>6.8</v>
      </c>
      <c r="L30">
        <v>8.5</v>
      </c>
      <c r="M30" s="1">
        <f t="shared" si="7"/>
        <v>1.8088235294117647</v>
      </c>
      <c r="N30">
        <v>32</v>
      </c>
      <c r="O30">
        <v>15</v>
      </c>
      <c r="P30" s="1">
        <f t="shared" si="3"/>
        <v>32.9375</v>
      </c>
      <c r="Q30">
        <v>68</v>
      </c>
      <c r="R30" s="1">
        <f t="shared" si="8"/>
        <v>4.5333333333333332</v>
      </c>
      <c r="S30" s="1">
        <f t="shared" si="4"/>
        <v>15.5</v>
      </c>
      <c r="T30">
        <v>415</v>
      </c>
      <c r="U30">
        <v>449</v>
      </c>
      <c r="V30" s="1">
        <f t="shared" si="10"/>
        <v>42.599620493358636</v>
      </c>
      <c r="W30">
        <v>80</v>
      </c>
      <c r="X30" s="1">
        <f t="shared" si="6"/>
        <v>7.5901328273244779</v>
      </c>
      <c r="Y30">
        <v>123</v>
      </c>
      <c r="Z30" s="2">
        <f t="shared" si="9"/>
        <v>65.040650406504056</v>
      </c>
      <c r="AA30" s="3" t="s">
        <v>48</v>
      </c>
    </row>
    <row r="31" spans="1:27" x14ac:dyDescent="0.25">
      <c r="B31" s="2">
        <v>2</v>
      </c>
      <c r="C31">
        <v>934</v>
      </c>
      <c r="D31">
        <v>763</v>
      </c>
      <c r="E31" s="1">
        <f t="shared" si="0"/>
        <v>81.691648822269798</v>
      </c>
      <c r="F31">
        <v>94</v>
      </c>
      <c r="G31">
        <v>98</v>
      </c>
      <c r="H31">
        <v>116</v>
      </c>
      <c r="I31">
        <v>133</v>
      </c>
      <c r="J31" s="1">
        <f t="shared" si="1"/>
        <v>8.0517241379310338</v>
      </c>
      <c r="K31" s="1">
        <f t="shared" si="2"/>
        <v>7.022556390977444</v>
      </c>
      <c r="L31">
        <v>8</v>
      </c>
      <c r="M31" s="1">
        <f t="shared" si="7"/>
        <v>2.3137254901960786</v>
      </c>
      <c r="N31">
        <v>27.5</v>
      </c>
      <c r="O31">
        <v>16</v>
      </c>
      <c r="P31" s="1">
        <f t="shared" si="3"/>
        <v>33.963636363636361</v>
      </c>
      <c r="Q31">
        <v>51</v>
      </c>
      <c r="R31" s="1">
        <f t="shared" si="8"/>
        <v>3.1875</v>
      </c>
      <c r="S31" s="1">
        <f t="shared" si="4"/>
        <v>18.313725490196077</v>
      </c>
      <c r="T31">
        <v>261</v>
      </c>
      <c r="U31">
        <v>502</v>
      </c>
      <c r="V31" s="1">
        <f t="shared" si="10"/>
        <v>53.747323340471084</v>
      </c>
      <c r="W31">
        <v>64</v>
      </c>
      <c r="X31" s="1">
        <f t="shared" si="6"/>
        <v>6.8522483940042829</v>
      </c>
      <c r="Y31">
        <v>118</v>
      </c>
      <c r="Z31" s="2">
        <f t="shared" si="9"/>
        <v>54.237288135593218</v>
      </c>
      <c r="AA31" s="3" t="s">
        <v>48</v>
      </c>
    </row>
    <row r="33" spans="1:27" x14ac:dyDescent="0.25">
      <c r="A33" t="s">
        <v>81</v>
      </c>
      <c r="B33"/>
      <c r="C33" s="2">
        <f>AVERAGE(C2:C31)</f>
        <v>816.0333333333333</v>
      </c>
      <c r="D33" s="2">
        <f t="shared" ref="D33:Z33" si="11">AVERAGE(D2:D31)</f>
        <v>652.1</v>
      </c>
      <c r="E33" s="2">
        <f t="shared" si="11"/>
        <v>79.804497769121753</v>
      </c>
      <c r="F33" s="2">
        <f t="shared" si="11"/>
        <v>88.433333333333337</v>
      </c>
      <c r="G33" s="2">
        <f t="shared" si="11"/>
        <v>92.266666666666666</v>
      </c>
      <c r="H33" s="2">
        <f t="shared" si="11"/>
        <v>119.3</v>
      </c>
      <c r="I33" s="2">
        <f t="shared" si="11"/>
        <v>133.63333333333333</v>
      </c>
      <c r="J33" s="2">
        <f t="shared" si="11"/>
        <v>6.8873961183904751</v>
      </c>
      <c r="K33" s="2">
        <f t="shared" si="11"/>
        <v>6.1217620568574</v>
      </c>
      <c r="L33" s="2">
        <f t="shared" si="11"/>
        <v>7.666666666666667</v>
      </c>
      <c r="M33" s="2">
        <f t="shared" si="11"/>
        <v>1.6704973193084525</v>
      </c>
      <c r="N33" s="2">
        <f t="shared" si="11"/>
        <v>21.983333333333334</v>
      </c>
      <c r="O33" s="2">
        <f t="shared" si="11"/>
        <v>13.9</v>
      </c>
      <c r="P33" s="2">
        <f t="shared" si="11"/>
        <v>37.534849921930245</v>
      </c>
      <c r="Q33" s="2">
        <f t="shared" si="11"/>
        <v>60.366666666666667</v>
      </c>
      <c r="R33" s="2">
        <f t="shared" si="11"/>
        <v>4.5396576767010437</v>
      </c>
      <c r="S33" s="2">
        <f t="shared" si="11"/>
        <v>13.585116310332403</v>
      </c>
      <c r="T33" s="2">
        <f t="shared" si="11"/>
        <v>304.06896551724139</v>
      </c>
      <c r="U33" s="2">
        <f t="shared" si="11"/>
        <v>348.41379310344826</v>
      </c>
      <c r="V33" s="2">
        <f t="shared" si="11"/>
        <v>42.005278743969285</v>
      </c>
      <c r="W33" s="2">
        <f t="shared" si="11"/>
        <v>54.93333333333333</v>
      </c>
      <c r="X33" s="2">
        <f t="shared" si="11"/>
        <v>6.7410476019788224</v>
      </c>
      <c r="Y33" s="2">
        <f t="shared" si="11"/>
        <v>100.26666666666667</v>
      </c>
      <c r="Z33" s="2">
        <f t="shared" si="11"/>
        <v>55.164262373962842</v>
      </c>
    </row>
    <row r="34" spans="1:27" x14ac:dyDescent="0.25">
      <c r="A34" t="s">
        <v>75</v>
      </c>
      <c r="B34"/>
      <c r="C34">
        <f>COUNTA(C2:C31)</f>
        <v>30</v>
      </c>
      <c r="D34">
        <f t="shared" ref="D34:Z34" si="12">COUNTA(D2:D31)</f>
        <v>30</v>
      </c>
      <c r="E34">
        <f t="shared" si="12"/>
        <v>30</v>
      </c>
      <c r="F34">
        <f t="shared" si="12"/>
        <v>30</v>
      </c>
      <c r="G34">
        <f t="shared" si="12"/>
        <v>30</v>
      </c>
      <c r="H34">
        <f t="shared" si="12"/>
        <v>30</v>
      </c>
      <c r="I34">
        <f t="shared" si="12"/>
        <v>30</v>
      </c>
      <c r="J34">
        <f t="shared" si="12"/>
        <v>30</v>
      </c>
      <c r="K34">
        <f t="shared" si="12"/>
        <v>30</v>
      </c>
      <c r="L34">
        <f t="shared" si="12"/>
        <v>30</v>
      </c>
      <c r="M34">
        <f t="shared" si="12"/>
        <v>30</v>
      </c>
      <c r="N34">
        <f t="shared" si="12"/>
        <v>30</v>
      </c>
      <c r="O34">
        <f t="shared" si="12"/>
        <v>30</v>
      </c>
      <c r="P34">
        <f t="shared" si="12"/>
        <v>30</v>
      </c>
      <c r="Q34">
        <f t="shared" si="12"/>
        <v>30</v>
      </c>
      <c r="R34">
        <f t="shared" si="12"/>
        <v>30</v>
      </c>
      <c r="S34">
        <f t="shared" si="12"/>
        <v>30</v>
      </c>
      <c r="T34">
        <f t="shared" si="12"/>
        <v>29</v>
      </c>
      <c r="U34">
        <f t="shared" si="12"/>
        <v>29</v>
      </c>
      <c r="V34">
        <f t="shared" si="12"/>
        <v>29</v>
      </c>
      <c r="W34">
        <f t="shared" si="12"/>
        <v>30</v>
      </c>
      <c r="X34">
        <f t="shared" si="12"/>
        <v>30</v>
      </c>
      <c r="Y34">
        <f t="shared" si="12"/>
        <v>30</v>
      </c>
      <c r="Z34">
        <f t="shared" si="12"/>
        <v>30</v>
      </c>
    </row>
    <row r="35" spans="1:27" x14ac:dyDescent="0.25">
      <c r="A35" t="s">
        <v>82</v>
      </c>
      <c r="B35"/>
      <c r="C35">
        <f>SQRT(C34)</f>
        <v>5.4772255750516612</v>
      </c>
      <c r="D35">
        <f t="shared" ref="D35:S35" si="13">SQRT(D34)</f>
        <v>5.4772255750516612</v>
      </c>
      <c r="E35">
        <f t="shared" si="13"/>
        <v>5.4772255750516612</v>
      </c>
      <c r="F35">
        <f t="shared" si="13"/>
        <v>5.4772255750516612</v>
      </c>
      <c r="G35">
        <f t="shared" si="13"/>
        <v>5.4772255750516612</v>
      </c>
      <c r="H35">
        <f t="shared" si="13"/>
        <v>5.4772255750516612</v>
      </c>
      <c r="I35">
        <f t="shared" si="13"/>
        <v>5.4772255750516612</v>
      </c>
      <c r="J35">
        <f t="shared" si="13"/>
        <v>5.4772255750516612</v>
      </c>
      <c r="K35">
        <f t="shared" si="13"/>
        <v>5.4772255750516612</v>
      </c>
      <c r="L35">
        <f t="shared" si="13"/>
        <v>5.4772255750516612</v>
      </c>
      <c r="M35">
        <f t="shared" si="13"/>
        <v>5.4772255750516612</v>
      </c>
      <c r="N35">
        <f t="shared" si="13"/>
        <v>5.4772255750516612</v>
      </c>
      <c r="O35">
        <f t="shared" si="13"/>
        <v>5.4772255750516612</v>
      </c>
      <c r="P35">
        <f t="shared" si="13"/>
        <v>5.4772255750516612</v>
      </c>
      <c r="Q35">
        <f t="shared" si="13"/>
        <v>5.4772255750516612</v>
      </c>
      <c r="R35">
        <f t="shared" si="13"/>
        <v>5.4772255750516612</v>
      </c>
      <c r="S35">
        <f t="shared" si="13"/>
        <v>5.4772255750516612</v>
      </c>
      <c r="T35">
        <f t="shared" ref="T35" si="14">SQRT(T34)</f>
        <v>5.3851648071345037</v>
      </c>
      <c r="U35">
        <f t="shared" ref="U35" si="15">SQRT(U34)</f>
        <v>5.3851648071345037</v>
      </c>
      <c r="V35">
        <f t="shared" ref="V35" si="16">SQRT(V34)</f>
        <v>5.3851648071345037</v>
      </c>
      <c r="W35">
        <f t="shared" ref="W35" si="17">SQRT(W34)</f>
        <v>5.4772255750516612</v>
      </c>
      <c r="X35">
        <f t="shared" ref="X35" si="18">SQRT(X34)</f>
        <v>5.4772255750516612</v>
      </c>
      <c r="Y35">
        <f t="shared" ref="Y35" si="19">SQRT(Y34)</f>
        <v>5.4772255750516612</v>
      </c>
      <c r="Z35">
        <f t="shared" ref="Z35" si="20">SQRT(Z34)</f>
        <v>5.4772255750516612</v>
      </c>
    </row>
    <row r="36" spans="1:27" x14ac:dyDescent="0.25">
      <c r="A36" t="s">
        <v>76</v>
      </c>
      <c r="B36"/>
      <c r="C36">
        <f>STDEV(C2:C31)</f>
        <v>139.85102500661995</v>
      </c>
      <c r="D36">
        <f t="shared" ref="D36:Z36" si="21">STDEV(D2:D31)</f>
        <v>117.95596782201213</v>
      </c>
      <c r="E36">
        <f t="shared" si="21"/>
        <v>1.4445719114390621</v>
      </c>
      <c r="F36">
        <f t="shared" si="21"/>
        <v>8.479928973894701</v>
      </c>
      <c r="G36">
        <f t="shared" si="21"/>
        <v>8.6380606593160127</v>
      </c>
      <c r="H36">
        <f t="shared" si="21"/>
        <v>12.410090443972832</v>
      </c>
      <c r="I36">
        <f t="shared" si="21"/>
        <v>11.909090510261866</v>
      </c>
      <c r="J36">
        <f t="shared" si="21"/>
        <v>1.2329878211839509</v>
      </c>
      <c r="K36">
        <f t="shared" si="21"/>
        <v>0.98417194335534852</v>
      </c>
      <c r="L36">
        <f t="shared" si="21"/>
        <v>0.42209112705697782</v>
      </c>
      <c r="M36">
        <f t="shared" si="21"/>
        <v>0.2500349103395853</v>
      </c>
      <c r="N36">
        <f t="shared" si="21"/>
        <v>4.3854841539296228</v>
      </c>
      <c r="O36">
        <f t="shared" si="21"/>
        <v>4.3636428944569721</v>
      </c>
      <c r="P36">
        <f t="shared" si="21"/>
        <v>4.3020432678313085</v>
      </c>
      <c r="Q36">
        <f t="shared" si="21"/>
        <v>8.9682710182883643</v>
      </c>
      <c r="R36">
        <f t="shared" si="21"/>
        <v>0.80142864560923288</v>
      </c>
      <c r="S36">
        <f t="shared" si="21"/>
        <v>1.8391585080633848</v>
      </c>
      <c r="T36">
        <f t="shared" si="21"/>
        <v>78.922172800841679</v>
      </c>
      <c r="U36">
        <f t="shared" si="21"/>
        <v>123.65057831341257</v>
      </c>
      <c r="V36">
        <f t="shared" si="21"/>
        <v>9.9654041252302878</v>
      </c>
      <c r="W36">
        <f t="shared" si="21"/>
        <v>11.536847514581821</v>
      </c>
      <c r="X36">
        <f t="shared" si="21"/>
        <v>0.91585635747104477</v>
      </c>
      <c r="Y36">
        <f t="shared" si="21"/>
        <v>17.72769766122536</v>
      </c>
      <c r="Z36">
        <f t="shared" si="21"/>
        <v>8.965628772273039</v>
      </c>
    </row>
    <row r="37" spans="1:27" x14ac:dyDescent="0.25">
      <c r="A37" t="s">
        <v>77</v>
      </c>
      <c r="B37"/>
      <c r="C37">
        <v>2.0449999999999999</v>
      </c>
      <c r="D37">
        <v>2.0449999999999999</v>
      </c>
      <c r="E37">
        <v>2.0449999999999999</v>
      </c>
      <c r="F37">
        <v>2.0449999999999999</v>
      </c>
      <c r="G37">
        <v>2.0449999999999999</v>
      </c>
      <c r="H37">
        <v>2.0449999999999999</v>
      </c>
      <c r="I37">
        <v>2.0449999999999999</v>
      </c>
      <c r="J37">
        <v>2.0449999999999999</v>
      </c>
      <c r="K37">
        <v>2.0449999999999999</v>
      </c>
      <c r="L37">
        <v>2.0449999999999999</v>
      </c>
      <c r="M37">
        <v>2.0449999999999999</v>
      </c>
      <c r="N37">
        <v>2.0449999999999999</v>
      </c>
      <c r="O37">
        <v>2.0449999999999999</v>
      </c>
      <c r="P37">
        <v>2.0449999999999999</v>
      </c>
      <c r="Q37">
        <v>2.0449999999999999</v>
      </c>
      <c r="R37">
        <v>2.0449999999999999</v>
      </c>
      <c r="S37">
        <v>2.0449999999999999</v>
      </c>
      <c r="T37">
        <v>2.0449999999999999</v>
      </c>
      <c r="U37">
        <v>2.0449999999999999</v>
      </c>
      <c r="V37">
        <v>2.0449999999999999</v>
      </c>
      <c r="W37">
        <v>2.0449999999999999</v>
      </c>
      <c r="X37">
        <v>2.0449999999999999</v>
      </c>
      <c r="Y37">
        <v>2.0449999999999999</v>
      </c>
      <c r="Z37">
        <v>2.0449999999999999</v>
      </c>
    </row>
    <row r="38" spans="1:27" x14ac:dyDescent="0.25">
      <c r="A38" t="s">
        <v>78</v>
      </c>
      <c r="B38"/>
      <c r="C38">
        <f>C37*C36/C35</f>
        <v>52.215367473858386</v>
      </c>
      <c r="D38">
        <f t="shared" ref="D38:S38" si="22">D37*D36/D35</f>
        <v>44.040536744506745</v>
      </c>
      <c r="E38">
        <f t="shared" si="22"/>
        <v>0.53935145054985589</v>
      </c>
      <c r="F38">
        <f t="shared" si="22"/>
        <v>3.1661019824714995</v>
      </c>
      <c r="G38">
        <f t="shared" si="22"/>
        <v>3.225142694279965</v>
      </c>
      <c r="H38">
        <f t="shared" si="22"/>
        <v>4.6334836150481298</v>
      </c>
      <c r="I38">
        <f t="shared" si="22"/>
        <v>4.4464281705717053</v>
      </c>
      <c r="J38">
        <f t="shared" si="22"/>
        <v>0.46035352383627126</v>
      </c>
      <c r="K38">
        <f t="shared" si="22"/>
        <v>0.36745458016720522</v>
      </c>
      <c r="L38">
        <f t="shared" si="22"/>
        <v>0.15759372021543558</v>
      </c>
      <c r="M38">
        <f t="shared" si="22"/>
        <v>9.3354086779533288E-2</v>
      </c>
      <c r="N38">
        <f t="shared" si="22"/>
        <v>1.6373828267428057</v>
      </c>
      <c r="O38">
        <f t="shared" si="22"/>
        <v>1.6292280821536804</v>
      </c>
      <c r="P38">
        <f t="shared" si="22"/>
        <v>1.6062289862202812</v>
      </c>
      <c r="Q38">
        <f t="shared" si="22"/>
        <v>3.3484314241022872</v>
      </c>
      <c r="R38">
        <f t="shared" si="22"/>
        <v>0.29922477316545848</v>
      </c>
      <c r="S38">
        <f t="shared" si="22"/>
        <v>0.6866759634879831</v>
      </c>
      <c r="T38">
        <f t="shared" ref="T38" si="23">T37*T36/T35</f>
        <v>29.970455716396444</v>
      </c>
      <c r="U38">
        <f t="shared" ref="U38" si="24">U37*U36/U35</f>
        <v>46.955932029400735</v>
      </c>
      <c r="V38">
        <f t="shared" ref="V38" si="25">V37*V36/V35</f>
        <v>3.7843319872210053</v>
      </c>
      <c r="W38">
        <f t="shared" ref="W38" si="26">W37*W36/W35</f>
        <v>4.3074459585494242</v>
      </c>
      <c r="X38">
        <f t="shared" ref="X38" si="27">X37*X36/X35</f>
        <v>0.34194798541059196</v>
      </c>
      <c r="Y38">
        <f t="shared" ref="Y38" si="28">Y37*Y36/Y35</f>
        <v>6.6188878329817404</v>
      </c>
      <c r="Z38">
        <f t="shared" ref="Z38" si="29">Z37*Z36/Z35</f>
        <v>3.3474449040060636</v>
      </c>
    </row>
    <row r="39" spans="1:27" x14ac:dyDescent="0.25">
      <c r="A39" t="s">
        <v>79</v>
      </c>
      <c r="B39"/>
      <c r="C39">
        <f>MIN(C2:C31)</f>
        <v>608</v>
      </c>
      <c r="D39">
        <f t="shared" ref="D39:Z39" si="30">MIN(D2:D31)</f>
        <v>490</v>
      </c>
      <c r="E39">
        <f t="shared" si="30"/>
        <v>76.511627906976742</v>
      </c>
      <c r="F39">
        <f t="shared" si="30"/>
        <v>71</v>
      </c>
      <c r="G39">
        <f t="shared" si="30"/>
        <v>74</v>
      </c>
      <c r="H39">
        <f t="shared" si="30"/>
        <v>101</v>
      </c>
      <c r="I39">
        <f t="shared" si="30"/>
        <v>103</v>
      </c>
      <c r="J39">
        <f t="shared" si="30"/>
        <v>4.5248226950354606</v>
      </c>
      <c r="K39">
        <f t="shared" si="30"/>
        <v>4.4774193548387098</v>
      </c>
      <c r="L39">
        <f t="shared" si="30"/>
        <v>7</v>
      </c>
      <c r="M39">
        <f t="shared" si="30"/>
        <v>1.2337662337662338</v>
      </c>
      <c r="N39">
        <f t="shared" si="30"/>
        <v>14</v>
      </c>
      <c r="O39">
        <f t="shared" si="30"/>
        <v>10</v>
      </c>
      <c r="P39">
        <f t="shared" si="30"/>
        <v>30.761904761904763</v>
      </c>
      <c r="Q39">
        <f t="shared" si="30"/>
        <v>46</v>
      </c>
      <c r="R39">
        <f t="shared" si="30"/>
        <v>1.8823529411764706</v>
      </c>
      <c r="S39">
        <f t="shared" si="30"/>
        <v>10.337662337662337</v>
      </c>
      <c r="T39">
        <f t="shared" si="30"/>
        <v>165</v>
      </c>
      <c r="U39">
        <f t="shared" si="30"/>
        <v>194</v>
      </c>
      <c r="V39">
        <f t="shared" si="30"/>
        <v>27.094972067039109</v>
      </c>
      <c r="W39">
        <f t="shared" si="30"/>
        <v>30</v>
      </c>
      <c r="X39">
        <f t="shared" si="30"/>
        <v>4.1899441340782122</v>
      </c>
      <c r="Y39">
        <f t="shared" si="30"/>
        <v>69</v>
      </c>
      <c r="Z39">
        <f t="shared" si="30"/>
        <v>32.967032967032964</v>
      </c>
    </row>
    <row r="40" spans="1:27" x14ac:dyDescent="0.25">
      <c r="A40" t="s">
        <v>80</v>
      </c>
      <c r="B40"/>
      <c r="C40">
        <f>MAX(C2:C31)</f>
        <v>1134</v>
      </c>
      <c r="D40">
        <f t="shared" ref="D40:Z40" si="31">MAX(D2:D31)</f>
        <v>898</v>
      </c>
      <c r="E40">
        <f t="shared" si="31"/>
        <v>82.170542635658919</v>
      </c>
      <c r="F40">
        <f t="shared" si="31"/>
        <v>103</v>
      </c>
      <c r="G40">
        <f t="shared" si="31"/>
        <v>107</v>
      </c>
      <c r="H40">
        <f t="shared" si="31"/>
        <v>152</v>
      </c>
      <c r="I40">
        <f t="shared" si="31"/>
        <v>155</v>
      </c>
      <c r="J40">
        <f t="shared" si="31"/>
        <v>9.5294117647058822</v>
      </c>
      <c r="K40">
        <f t="shared" si="31"/>
        <v>8.4626865671641784</v>
      </c>
      <c r="L40">
        <f t="shared" si="31"/>
        <v>8.5</v>
      </c>
      <c r="M40">
        <f t="shared" si="31"/>
        <v>2.3137254901960786</v>
      </c>
      <c r="N40">
        <f t="shared" si="31"/>
        <v>32</v>
      </c>
      <c r="O40">
        <f t="shared" si="31"/>
        <v>34</v>
      </c>
      <c r="P40">
        <f t="shared" si="31"/>
        <v>48.10526315789474</v>
      </c>
      <c r="Q40">
        <f t="shared" si="31"/>
        <v>87</v>
      </c>
      <c r="R40">
        <f t="shared" si="31"/>
        <v>5.9565217391304346</v>
      </c>
      <c r="S40">
        <f t="shared" si="31"/>
        <v>18.313725490196077</v>
      </c>
      <c r="T40">
        <f t="shared" si="31"/>
        <v>480</v>
      </c>
      <c r="U40">
        <f t="shared" si="31"/>
        <v>652</v>
      </c>
      <c r="V40">
        <f t="shared" si="31"/>
        <v>60.538532961931288</v>
      </c>
      <c r="W40">
        <f t="shared" si="31"/>
        <v>80</v>
      </c>
      <c r="X40">
        <f t="shared" si="31"/>
        <v>8.0536912751677843</v>
      </c>
      <c r="Y40">
        <f t="shared" si="31"/>
        <v>140</v>
      </c>
      <c r="Z40">
        <f t="shared" si="31"/>
        <v>69.662921348314612</v>
      </c>
    </row>
    <row r="41" spans="1:27" x14ac:dyDescent="0.25">
      <c r="A41" t="s">
        <v>83</v>
      </c>
      <c r="C41">
        <f>C36/C33*100</f>
        <v>17.1379059278567</v>
      </c>
      <c r="D41">
        <f t="shared" ref="D41:Z41" si="32">D36/D33*100</f>
        <v>18.088631777643325</v>
      </c>
      <c r="E41">
        <f t="shared" si="32"/>
        <v>1.8101384656517456</v>
      </c>
      <c r="F41">
        <f t="shared" si="32"/>
        <v>9.5890640488820598</v>
      </c>
      <c r="G41">
        <f t="shared" si="32"/>
        <v>9.3620599631315162</v>
      </c>
      <c r="H41">
        <f t="shared" si="32"/>
        <v>10.402422836523749</v>
      </c>
      <c r="I41">
        <f t="shared" si="32"/>
        <v>8.9117664082777743</v>
      </c>
      <c r="J41">
        <f t="shared" si="32"/>
        <v>17.902089555901561</v>
      </c>
      <c r="K41">
        <f t="shared" si="32"/>
        <v>16.076612161900524</v>
      </c>
      <c r="L41">
        <f t="shared" si="32"/>
        <v>5.5055364398736231</v>
      </c>
      <c r="M41">
        <f t="shared" si="32"/>
        <v>14.967693000734297</v>
      </c>
      <c r="N41">
        <f t="shared" si="32"/>
        <v>19.949131860180238</v>
      </c>
      <c r="O41">
        <f t="shared" si="32"/>
        <v>31.393114348611313</v>
      </c>
      <c r="P41">
        <f t="shared" si="32"/>
        <v>11.46146388430817</v>
      </c>
      <c r="Q41">
        <f t="shared" si="32"/>
        <v>14.856329682421364</v>
      </c>
      <c r="R41">
        <f t="shared" si="32"/>
        <v>17.653944475206089</v>
      </c>
      <c r="S41">
        <f t="shared" si="32"/>
        <v>13.538040205548921</v>
      </c>
      <c r="T41">
        <f t="shared" si="32"/>
        <v>25.955352814974013</v>
      </c>
      <c r="U41">
        <f t="shared" si="32"/>
        <v>35.489576119249449</v>
      </c>
      <c r="V41">
        <f t="shared" si="32"/>
        <v>23.724170921401218</v>
      </c>
      <c r="W41">
        <f t="shared" si="32"/>
        <v>21.001542805670791</v>
      </c>
      <c r="X41">
        <f t="shared" si="32"/>
        <v>13.586261535999194</v>
      </c>
      <c r="Y41">
        <f t="shared" si="32"/>
        <v>17.680549529147633</v>
      </c>
      <c r="Z41">
        <f t="shared" si="32"/>
        <v>16.252603382048946</v>
      </c>
    </row>
    <row r="43" spans="1:27" x14ac:dyDescent="0.25">
      <c r="A43" t="s">
        <v>50</v>
      </c>
    </row>
    <row r="44" spans="1:27" x14ac:dyDescent="0.25">
      <c r="A44" t="s">
        <v>0</v>
      </c>
      <c r="B44" t="s">
        <v>1</v>
      </c>
      <c r="C44" t="s">
        <v>66</v>
      </c>
      <c r="D44" s="2" t="s">
        <v>73</v>
      </c>
      <c r="E44" t="s">
        <v>51</v>
      </c>
      <c r="F44" s="1" t="s">
        <v>52</v>
      </c>
      <c r="G44" t="s">
        <v>2</v>
      </c>
      <c r="H44" t="s">
        <v>3</v>
      </c>
      <c r="I44" t="s">
        <v>67</v>
      </c>
      <c r="J44" t="s">
        <v>68</v>
      </c>
      <c r="K44" s="1" t="s">
        <v>4</v>
      </c>
      <c r="L44" s="1" t="s">
        <v>5</v>
      </c>
      <c r="M44" t="s">
        <v>6</v>
      </c>
      <c r="N44" s="1"/>
      <c r="O44" t="s">
        <v>70</v>
      </c>
      <c r="P44"/>
      <c r="Q44" s="1" t="s">
        <v>39</v>
      </c>
      <c r="R44" t="s">
        <v>8</v>
      </c>
      <c r="T44" s="1" t="s">
        <v>10</v>
      </c>
      <c r="U44" s="1" t="s">
        <v>74</v>
      </c>
      <c r="V44" s="1" t="s">
        <v>53</v>
      </c>
      <c r="W44" s="1" t="s">
        <v>54</v>
      </c>
      <c r="X44" s="1" t="s">
        <v>55</v>
      </c>
      <c r="Y44" s="1"/>
      <c r="Z44"/>
      <c r="AA44" s="2"/>
    </row>
    <row r="45" spans="1:27" x14ac:dyDescent="0.25">
      <c r="A45">
        <v>10097</v>
      </c>
      <c r="B45" s="2">
        <v>1</v>
      </c>
      <c r="C45">
        <v>686</v>
      </c>
      <c r="D45" s="2">
        <v>255</v>
      </c>
      <c r="E45" s="1">
        <f t="shared" ref="E45:E64" si="33">C45-D45-R45</f>
        <v>381</v>
      </c>
      <c r="F45" s="1">
        <f t="shared" ref="F45:F64" si="34">E45/C45*100</f>
        <v>55.539358600583085</v>
      </c>
      <c r="G45">
        <v>81</v>
      </c>
      <c r="H45">
        <v>84</v>
      </c>
      <c r="I45">
        <v>114</v>
      </c>
      <c r="J45">
        <v>126</v>
      </c>
      <c r="K45" s="1">
        <f t="shared" ref="K45:K64" si="35">C45/I45</f>
        <v>6.0175438596491224</v>
      </c>
      <c r="L45" s="1">
        <f t="shared" ref="L45:L64" si="36">C45/J45</f>
        <v>5.4444444444444446</v>
      </c>
      <c r="M45">
        <v>7</v>
      </c>
      <c r="N45" s="1"/>
      <c r="O45">
        <v>15</v>
      </c>
      <c r="P45"/>
      <c r="Q45" s="1">
        <f t="shared" ref="Q45:Q64" si="37">C45/O45</f>
        <v>45.733333333333334</v>
      </c>
      <c r="R45">
        <v>50</v>
      </c>
      <c r="T45" s="1">
        <f t="shared" ref="T45:T64" si="38">C45/R45</f>
        <v>13.72</v>
      </c>
      <c r="U45">
        <v>20</v>
      </c>
      <c r="V45">
        <v>6</v>
      </c>
      <c r="W45" s="1">
        <v>17</v>
      </c>
      <c r="X45" s="2">
        <f>W45/R45*100</f>
        <v>34</v>
      </c>
      <c r="Y45" s="1"/>
      <c r="Z45" s="1"/>
      <c r="AA45" s="2"/>
    </row>
    <row r="46" spans="1:27" x14ac:dyDescent="0.25">
      <c r="A46">
        <v>10098</v>
      </c>
      <c r="B46" s="2">
        <v>1</v>
      </c>
      <c r="C46">
        <v>630</v>
      </c>
      <c r="D46" s="2">
        <v>205</v>
      </c>
      <c r="E46" s="1">
        <f t="shared" si="33"/>
        <v>377</v>
      </c>
      <c r="F46" s="1">
        <f t="shared" si="34"/>
        <v>59.841269841269842</v>
      </c>
      <c r="G46">
        <v>74</v>
      </c>
      <c r="H46">
        <v>76</v>
      </c>
      <c r="I46">
        <v>127</v>
      </c>
      <c r="J46">
        <v>127</v>
      </c>
      <c r="K46" s="1">
        <f t="shared" si="35"/>
        <v>4.9606299212598426</v>
      </c>
      <c r="L46" s="1">
        <f t="shared" si="36"/>
        <v>4.9606299212598426</v>
      </c>
      <c r="M46">
        <v>7</v>
      </c>
      <c r="N46" s="1"/>
      <c r="O46">
        <v>17</v>
      </c>
      <c r="P46"/>
      <c r="Q46" s="1">
        <f t="shared" si="37"/>
        <v>37.058823529411768</v>
      </c>
      <c r="R46">
        <v>48</v>
      </c>
      <c r="T46" s="1">
        <f t="shared" si="38"/>
        <v>13.125</v>
      </c>
      <c r="U46">
        <v>18</v>
      </c>
      <c r="V46">
        <v>6</v>
      </c>
      <c r="W46" s="1">
        <v>33</v>
      </c>
      <c r="X46" s="2">
        <f t="shared" ref="X46:X64" si="39">W46/R46*100</f>
        <v>68.75</v>
      </c>
      <c r="Y46" s="1"/>
      <c r="Z46"/>
      <c r="AA46" s="2"/>
    </row>
    <row r="47" spans="1:27" x14ac:dyDescent="0.25">
      <c r="B47" s="2">
        <v>2</v>
      </c>
      <c r="C47">
        <v>705</v>
      </c>
      <c r="D47" s="2">
        <v>291</v>
      </c>
      <c r="E47" s="1">
        <f t="shared" si="33"/>
        <v>363</v>
      </c>
      <c r="F47" s="1">
        <f t="shared" si="34"/>
        <v>51.489361702127653</v>
      </c>
      <c r="G47">
        <v>86</v>
      </c>
      <c r="H47">
        <v>89</v>
      </c>
      <c r="I47">
        <v>117</v>
      </c>
      <c r="J47">
        <v>127</v>
      </c>
      <c r="K47" s="1">
        <f t="shared" si="35"/>
        <v>6.0256410256410255</v>
      </c>
      <c r="L47" s="1">
        <f t="shared" si="36"/>
        <v>5.5511811023622046</v>
      </c>
      <c r="M47">
        <v>7</v>
      </c>
      <c r="N47" s="1"/>
      <c r="O47">
        <v>18</v>
      </c>
      <c r="P47"/>
      <c r="Q47" s="1">
        <f t="shared" si="37"/>
        <v>39.166666666666664</v>
      </c>
      <c r="R47">
        <v>51</v>
      </c>
      <c r="T47" s="1">
        <f t="shared" si="38"/>
        <v>13.823529411764707</v>
      </c>
      <c r="U47">
        <v>21</v>
      </c>
      <c r="V47">
        <v>6.5</v>
      </c>
      <c r="W47" s="1">
        <v>26</v>
      </c>
      <c r="X47" s="2">
        <f t="shared" si="39"/>
        <v>50.980392156862742</v>
      </c>
      <c r="Y47" s="1"/>
      <c r="Z47"/>
      <c r="AA47" s="2"/>
    </row>
    <row r="48" spans="1:27" x14ac:dyDescent="0.25">
      <c r="B48" s="2">
        <v>4</v>
      </c>
      <c r="C48">
        <v>677</v>
      </c>
      <c r="D48" s="2">
        <v>232</v>
      </c>
      <c r="E48" s="1">
        <f t="shared" si="33"/>
        <v>391</v>
      </c>
      <c r="F48" s="1">
        <f t="shared" si="34"/>
        <v>57.754800590841946</v>
      </c>
      <c r="G48">
        <v>80</v>
      </c>
      <c r="H48">
        <v>84</v>
      </c>
      <c r="I48">
        <v>107</v>
      </c>
      <c r="J48">
        <v>120</v>
      </c>
      <c r="K48" s="1">
        <f t="shared" si="35"/>
        <v>6.3271028037383177</v>
      </c>
      <c r="L48" s="1">
        <f t="shared" si="36"/>
        <v>5.6416666666666666</v>
      </c>
      <c r="M48">
        <v>7</v>
      </c>
      <c r="N48" s="1"/>
      <c r="O48">
        <v>16</v>
      </c>
      <c r="P48"/>
      <c r="Q48" s="1">
        <f t="shared" si="37"/>
        <v>42.3125</v>
      </c>
      <c r="R48">
        <v>54</v>
      </c>
      <c r="T48" s="1">
        <f t="shared" si="38"/>
        <v>12.537037037037036</v>
      </c>
      <c r="U48">
        <v>18</v>
      </c>
      <c r="V48">
        <v>6</v>
      </c>
      <c r="W48" s="1">
        <v>27</v>
      </c>
      <c r="X48" s="2">
        <f t="shared" si="39"/>
        <v>50</v>
      </c>
      <c r="Y48" s="1"/>
      <c r="Z48"/>
      <c r="AA48" s="2"/>
    </row>
    <row r="49" spans="1:27" x14ac:dyDescent="0.25">
      <c r="A49">
        <v>10102</v>
      </c>
      <c r="B49" s="2">
        <v>3</v>
      </c>
      <c r="C49">
        <v>720</v>
      </c>
      <c r="D49" s="2">
        <v>240</v>
      </c>
      <c r="E49" s="1">
        <f t="shared" si="33"/>
        <v>434</v>
      </c>
      <c r="F49" s="1">
        <f t="shared" si="34"/>
        <v>60.277777777777771</v>
      </c>
      <c r="G49">
        <v>83</v>
      </c>
      <c r="H49">
        <v>87</v>
      </c>
      <c r="I49">
        <v>133</v>
      </c>
      <c r="J49">
        <v>136</v>
      </c>
      <c r="K49" s="1">
        <f t="shared" si="35"/>
        <v>5.4135338345864659</v>
      </c>
      <c r="L49" s="1">
        <f t="shared" si="36"/>
        <v>5.2941176470588234</v>
      </c>
      <c r="M49">
        <v>7.5</v>
      </c>
      <c r="N49" s="1"/>
      <c r="O49">
        <v>16</v>
      </c>
      <c r="P49"/>
      <c r="Q49" s="1">
        <f t="shared" si="37"/>
        <v>45</v>
      </c>
      <c r="R49">
        <v>46</v>
      </c>
      <c r="T49" s="1">
        <f t="shared" si="38"/>
        <v>15.652173913043478</v>
      </c>
      <c r="U49">
        <v>20</v>
      </c>
      <c r="V49">
        <v>6</v>
      </c>
      <c r="W49" s="1">
        <v>28</v>
      </c>
      <c r="X49" s="2">
        <f t="shared" si="39"/>
        <v>60.869565217391312</v>
      </c>
      <c r="Y49" s="1"/>
      <c r="Z49"/>
      <c r="AA49" s="2"/>
    </row>
    <row r="50" spans="1:27" x14ac:dyDescent="0.25">
      <c r="A50">
        <v>10103</v>
      </c>
      <c r="B50" s="2">
        <v>3</v>
      </c>
      <c r="C50">
        <v>792</v>
      </c>
      <c r="D50" s="2">
        <v>256</v>
      </c>
      <c r="E50" s="1">
        <f t="shared" si="33"/>
        <v>485</v>
      </c>
      <c r="F50" s="1">
        <f t="shared" si="34"/>
        <v>61.237373737373737</v>
      </c>
      <c r="G50">
        <v>91</v>
      </c>
      <c r="H50">
        <v>94</v>
      </c>
      <c r="I50">
        <v>120</v>
      </c>
      <c r="J50">
        <v>127</v>
      </c>
      <c r="K50" s="1">
        <f t="shared" si="35"/>
        <v>6.6</v>
      </c>
      <c r="L50" s="1">
        <f t="shared" si="36"/>
        <v>6.2362204724409445</v>
      </c>
      <c r="M50">
        <v>7</v>
      </c>
      <c r="N50" s="1"/>
      <c r="O50">
        <v>17.5</v>
      </c>
      <c r="P50"/>
      <c r="Q50" s="1">
        <f t="shared" si="37"/>
        <v>45.25714285714286</v>
      </c>
      <c r="R50">
        <v>51</v>
      </c>
      <c r="T50" s="1">
        <f t="shared" si="38"/>
        <v>15.529411764705882</v>
      </c>
      <c r="U50">
        <v>21</v>
      </c>
      <c r="V50">
        <v>7</v>
      </c>
      <c r="W50" s="1">
        <v>32</v>
      </c>
      <c r="X50" s="2">
        <f t="shared" si="39"/>
        <v>62.745098039215684</v>
      </c>
      <c r="Y50" s="1"/>
      <c r="Z50"/>
      <c r="AA50" s="2"/>
    </row>
    <row r="51" spans="1:27" x14ac:dyDescent="0.25">
      <c r="A51">
        <v>10104</v>
      </c>
      <c r="B51" s="2">
        <v>1</v>
      </c>
      <c r="C51">
        <v>628</v>
      </c>
      <c r="D51" s="2">
        <v>258</v>
      </c>
      <c r="E51" s="1">
        <f t="shared" si="33"/>
        <v>327</v>
      </c>
      <c r="F51" s="1">
        <f t="shared" si="34"/>
        <v>52.070063694267517</v>
      </c>
      <c r="G51">
        <v>81</v>
      </c>
      <c r="H51">
        <v>83</v>
      </c>
      <c r="I51">
        <v>113</v>
      </c>
      <c r="J51">
        <v>127</v>
      </c>
      <c r="K51" s="1">
        <f t="shared" si="35"/>
        <v>5.5575221238938051</v>
      </c>
      <c r="L51" s="1">
        <f t="shared" si="36"/>
        <v>4.9448818897637796</v>
      </c>
      <c r="M51">
        <v>6.5</v>
      </c>
      <c r="N51" s="1"/>
      <c r="O51">
        <v>15</v>
      </c>
      <c r="P51"/>
      <c r="Q51" s="1">
        <f t="shared" si="37"/>
        <v>41.866666666666667</v>
      </c>
      <c r="R51">
        <v>43</v>
      </c>
      <c r="T51" s="1">
        <f t="shared" si="38"/>
        <v>14.604651162790697</v>
      </c>
      <c r="U51">
        <v>17</v>
      </c>
      <c r="V51">
        <v>5</v>
      </c>
      <c r="W51" s="1">
        <v>20</v>
      </c>
      <c r="X51" s="2">
        <f t="shared" si="39"/>
        <v>46.511627906976742</v>
      </c>
      <c r="Y51" s="1"/>
      <c r="Z51"/>
      <c r="AA51" s="2"/>
    </row>
    <row r="52" spans="1:27" x14ac:dyDescent="0.25">
      <c r="B52" s="2">
        <v>3</v>
      </c>
      <c r="C52">
        <v>620</v>
      </c>
      <c r="D52" s="2">
        <v>256</v>
      </c>
      <c r="E52" s="1">
        <f t="shared" si="33"/>
        <v>310</v>
      </c>
      <c r="F52" s="1">
        <f t="shared" si="34"/>
        <v>50</v>
      </c>
      <c r="G52">
        <v>72</v>
      </c>
      <c r="H52">
        <v>76</v>
      </c>
      <c r="I52">
        <v>112</v>
      </c>
      <c r="J52">
        <v>120</v>
      </c>
      <c r="K52" s="1">
        <f t="shared" si="35"/>
        <v>5.5357142857142856</v>
      </c>
      <c r="L52" s="1">
        <f t="shared" si="36"/>
        <v>5.166666666666667</v>
      </c>
      <c r="M52">
        <v>7</v>
      </c>
      <c r="N52" s="1"/>
      <c r="O52">
        <v>116</v>
      </c>
      <c r="P52"/>
      <c r="Q52" s="1">
        <f t="shared" si="37"/>
        <v>5.3448275862068968</v>
      </c>
      <c r="R52">
        <v>54</v>
      </c>
      <c r="T52" s="1">
        <f t="shared" si="38"/>
        <v>11.481481481481481</v>
      </c>
      <c r="U52">
        <v>20</v>
      </c>
      <c r="V52">
        <v>6</v>
      </c>
      <c r="W52" s="1">
        <v>24</v>
      </c>
      <c r="X52" s="2">
        <f t="shared" si="39"/>
        <v>44.444444444444443</v>
      </c>
      <c r="Y52" s="1"/>
      <c r="Z52"/>
      <c r="AA52" s="2"/>
    </row>
    <row r="53" spans="1:27" x14ac:dyDescent="0.25">
      <c r="B53" s="2">
        <v>4</v>
      </c>
      <c r="C53">
        <v>626</v>
      </c>
      <c r="D53" s="2">
        <v>224</v>
      </c>
      <c r="E53" s="1">
        <f t="shared" si="33"/>
        <v>359</v>
      </c>
      <c r="F53" s="1">
        <f t="shared" si="34"/>
        <v>57.348242811501592</v>
      </c>
      <c r="G53">
        <v>74</v>
      </c>
      <c r="H53">
        <v>79</v>
      </c>
      <c r="I53">
        <v>100</v>
      </c>
      <c r="J53">
        <v>110</v>
      </c>
      <c r="K53" s="1">
        <f t="shared" si="35"/>
        <v>6.26</v>
      </c>
      <c r="L53" s="1">
        <f t="shared" si="36"/>
        <v>5.6909090909090905</v>
      </c>
      <c r="M53">
        <v>7</v>
      </c>
      <c r="N53" s="1"/>
      <c r="O53">
        <v>14</v>
      </c>
      <c r="P53"/>
      <c r="Q53" s="1">
        <f t="shared" si="37"/>
        <v>44.714285714285715</v>
      </c>
      <c r="R53">
        <v>43</v>
      </c>
      <c r="T53" s="1">
        <f t="shared" si="38"/>
        <v>14.55813953488372</v>
      </c>
      <c r="U53">
        <v>18</v>
      </c>
      <c r="V53">
        <v>6</v>
      </c>
      <c r="W53" s="1">
        <v>23</v>
      </c>
      <c r="X53" s="2">
        <f t="shared" si="39"/>
        <v>53.488372093023251</v>
      </c>
      <c r="Y53" s="1"/>
      <c r="Z53"/>
      <c r="AA53" s="2"/>
    </row>
    <row r="54" spans="1:27" x14ac:dyDescent="0.25">
      <c r="A54">
        <v>10105</v>
      </c>
      <c r="B54" s="2">
        <v>3</v>
      </c>
      <c r="C54">
        <v>574</v>
      </c>
      <c r="D54" s="2">
        <v>318</v>
      </c>
      <c r="E54" s="1">
        <f t="shared" si="33"/>
        <v>213</v>
      </c>
      <c r="F54" s="1">
        <f t="shared" si="34"/>
        <v>37.10801393728223</v>
      </c>
      <c r="G54">
        <v>79</v>
      </c>
      <c r="H54">
        <v>83</v>
      </c>
      <c r="I54">
        <v>111</v>
      </c>
      <c r="J54">
        <v>120</v>
      </c>
      <c r="K54" s="1">
        <f t="shared" si="35"/>
        <v>5.1711711711711708</v>
      </c>
      <c r="L54" s="1">
        <f t="shared" si="36"/>
        <v>4.7833333333333332</v>
      </c>
      <c r="M54">
        <v>7</v>
      </c>
      <c r="N54" s="1"/>
      <c r="O54">
        <v>16</v>
      </c>
      <c r="P54"/>
      <c r="Q54" s="1">
        <f t="shared" si="37"/>
        <v>35.875</v>
      </c>
      <c r="R54">
        <v>43</v>
      </c>
      <c r="T54" s="1">
        <f t="shared" si="38"/>
        <v>13.348837209302326</v>
      </c>
      <c r="U54">
        <v>18</v>
      </c>
      <c r="V54">
        <v>6</v>
      </c>
      <c r="W54" s="1">
        <v>20</v>
      </c>
      <c r="X54" s="2">
        <f t="shared" si="39"/>
        <v>46.511627906976742</v>
      </c>
      <c r="Y54" s="1"/>
      <c r="Z54"/>
      <c r="AA54" s="2"/>
    </row>
    <row r="55" spans="1:27" x14ac:dyDescent="0.25">
      <c r="A55">
        <v>10392</v>
      </c>
      <c r="B55" s="2">
        <v>1</v>
      </c>
      <c r="C55">
        <v>720</v>
      </c>
      <c r="D55" s="2">
        <v>380</v>
      </c>
      <c r="E55" s="1">
        <f t="shared" si="33"/>
        <v>283.5</v>
      </c>
      <c r="F55" s="1">
        <f t="shared" si="34"/>
        <v>39.375</v>
      </c>
      <c r="G55">
        <v>90</v>
      </c>
      <c r="H55">
        <v>92</v>
      </c>
      <c r="I55">
        <v>123</v>
      </c>
      <c r="J55">
        <v>123</v>
      </c>
      <c r="K55" s="1">
        <f t="shared" si="35"/>
        <v>5.8536585365853657</v>
      </c>
      <c r="L55" s="1">
        <f t="shared" si="36"/>
        <v>5.8536585365853657</v>
      </c>
      <c r="M55">
        <v>8</v>
      </c>
      <c r="N55" s="1"/>
      <c r="O55">
        <v>18</v>
      </c>
      <c r="P55"/>
      <c r="Q55" s="1">
        <f t="shared" si="37"/>
        <v>40</v>
      </c>
      <c r="R55">
        <v>56.5</v>
      </c>
      <c r="T55" s="1">
        <f t="shared" si="38"/>
        <v>12.743362831858407</v>
      </c>
      <c r="U55">
        <v>20</v>
      </c>
      <c r="V55">
        <v>5.5</v>
      </c>
      <c r="W55" s="1">
        <v>31</v>
      </c>
      <c r="X55" s="2">
        <f t="shared" si="39"/>
        <v>54.86725663716814</v>
      </c>
      <c r="Y55" s="1"/>
      <c r="Z55"/>
      <c r="AA55" s="2"/>
    </row>
    <row r="56" spans="1:27" x14ac:dyDescent="0.25">
      <c r="A56">
        <v>10394</v>
      </c>
      <c r="B56" s="2">
        <v>1</v>
      </c>
      <c r="C56">
        <v>752</v>
      </c>
      <c r="D56" s="2">
        <v>406</v>
      </c>
      <c r="E56" s="1">
        <f t="shared" si="33"/>
        <v>296</v>
      </c>
      <c r="F56" s="1">
        <f t="shared" si="34"/>
        <v>39.361702127659576</v>
      </c>
      <c r="G56">
        <v>87</v>
      </c>
      <c r="H56">
        <v>91</v>
      </c>
      <c r="I56">
        <v>130</v>
      </c>
      <c r="J56">
        <v>133</v>
      </c>
      <c r="K56" s="1">
        <f t="shared" si="35"/>
        <v>5.7846153846153845</v>
      </c>
      <c r="L56" s="1">
        <f t="shared" si="36"/>
        <v>5.6541353383458643</v>
      </c>
      <c r="M56">
        <v>7</v>
      </c>
      <c r="N56" s="1"/>
      <c r="O56">
        <v>16</v>
      </c>
      <c r="P56"/>
      <c r="Q56" s="1">
        <f t="shared" si="37"/>
        <v>47</v>
      </c>
      <c r="R56">
        <v>50</v>
      </c>
      <c r="T56" s="1">
        <f t="shared" si="38"/>
        <v>15.04</v>
      </c>
      <c r="U56">
        <v>20</v>
      </c>
      <c r="V56">
        <v>6.5</v>
      </c>
      <c r="W56" s="1">
        <v>25</v>
      </c>
      <c r="X56" s="2">
        <f t="shared" si="39"/>
        <v>50</v>
      </c>
      <c r="Y56" s="1"/>
      <c r="Z56"/>
      <c r="AA56" s="2"/>
    </row>
    <row r="57" spans="1:27" x14ac:dyDescent="0.25">
      <c r="B57" s="2">
        <v>2</v>
      </c>
      <c r="C57">
        <v>628</v>
      </c>
      <c r="D57" s="2">
        <v>317</v>
      </c>
      <c r="E57" s="1">
        <f t="shared" si="33"/>
        <v>267</v>
      </c>
      <c r="F57" s="1">
        <f t="shared" si="34"/>
        <v>42.515923566878982</v>
      </c>
      <c r="G57">
        <v>76</v>
      </c>
      <c r="H57">
        <v>79</v>
      </c>
      <c r="I57">
        <v>103</v>
      </c>
      <c r="J57">
        <v>108</v>
      </c>
      <c r="K57" s="1">
        <f t="shared" si="35"/>
        <v>6.0970873786407767</v>
      </c>
      <c r="L57" s="1">
        <f t="shared" si="36"/>
        <v>5.8148148148148149</v>
      </c>
      <c r="M57">
        <v>7</v>
      </c>
      <c r="N57" s="1"/>
      <c r="O57">
        <v>13.5</v>
      </c>
      <c r="P57"/>
      <c r="Q57" s="1">
        <f t="shared" si="37"/>
        <v>46.518518518518519</v>
      </c>
      <c r="R57">
        <v>44</v>
      </c>
      <c r="T57" s="1">
        <f t="shared" si="38"/>
        <v>14.272727272727273</v>
      </c>
      <c r="U57">
        <v>19</v>
      </c>
      <c r="V57">
        <v>6</v>
      </c>
      <c r="W57" s="1">
        <v>24</v>
      </c>
      <c r="X57" s="2">
        <f t="shared" si="39"/>
        <v>54.54545454545454</v>
      </c>
      <c r="Y57" s="1"/>
      <c r="Z57"/>
      <c r="AA57" s="2"/>
    </row>
    <row r="58" spans="1:27" x14ac:dyDescent="0.25">
      <c r="B58" s="2">
        <v>3</v>
      </c>
      <c r="C58">
        <v>702</v>
      </c>
      <c r="D58" s="2">
        <v>450</v>
      </c>
      <c r="E58" s="1">
        <f t="shared" si="33"/>
        <v>192</v>
      </c>
      <c r="F58" s="1">
        <f t="shared" si="34"/>
        <v>27.350427350427353</v>
      </c>
      <c r="G58">
        <v>97</v>
      </c>
      <c r="H58">
        <v>101</v>
      </c>
      <c r="I58">
        <v>119</v>
      </c>
      <c r="J58">
        <v>119</v>
      </c>
      <c r="K58" s="1">
        <f t="shared" si="35"/>
        <v>5.8991596638655466</v>
      </c>
      <c r="L58" s="1">
        <f t="shared" si="36"/>
        <v>5.8991596638655466</v>
      </c>
      <c r="M58">
        <v>7.5</v>
      </c>
      <c r="N58" s="1"/>
      <c r="O58">
        <v>14</v>
      </c>
      <c r="P58"/>
      <c r="Q58" s="1">
        <f t="shared" si="37"/>
        <v>50.142857142857146</v>
      </c>
      <c r="R58">
        <v>60</v>
      </c>
      <c r="T58" s="1">
        <f t="shared" si="38"/>
        <v>11.7</v>
      </c>
      <c r="U58">
        <v>20</v>
      </c>
      <c r="V58">
        <v>5.5</v>
      </c>
      <c r="W58" s="1">
        <v>25</v>
      </c>
      <c r="X58" s="2">
        <f t="shared" si="39"/>
        <v>41.666666666666671</v>
      </c>
      <c r="Y58" s="1"/>
      <c r="Z58"/>
      <c r="AA58" s="2"/>
    </row>
    <row r="59" spans="1:27" x14ac:dyDescent="0.25">
      <c r="B59" s="2">
        <v>4</v>
      </c>
      <c r="C59">
        <v>680</v>
      </c>
      <c r="D59" s="2">
        <v>336</v>
      </c>
      <c r="E59" s="1">
        <f t="shared" si="33"/>
        <v>298</v>
      </c>
      <c r="F59" s="1">
        <f t="shared" si="34"/>
        <v>43.823529411764703</v>
      </c>
      <c r="G59">
        <v>79</v>
      </c>
      <c r="H59">
        <v>83</v>
      </c>
      <c r="I59">
        <v>105</v>
      </c>
      <c r="J59">
        <v>115</v>
      </c>
      <c r="K59" s="1">
        <f t="shared" si="35"/>
        <v>6.4761904761904763</v>
      </c>
      <c r="L59" s="1">
        <f t="shared" si="36"/>
        <v>5.9130434782608692</v>
      </c>
      <c r="M59">
        <v>7.5</v>
      </c>
      <c r="N59" s="1"/>
      <c r="O59">
        <v>16.5</v>
      </c>
      <c r="P59"/>
      <c r="Q59" s="1">
        <f t="shared" si="37"/>
        <v>41.212121212121211</v>
      </c>
      <c r="R59">
        <v>46</v>
      </c>
      <c r="T59" s="1">
        <f t="shared" si="38"/>
        <v>14.782608695652174</v>
      </c>
      <c r="U59">
        <v>19</v>
      </c>
      <c r="V59">
        <v>5</v>
      </c>
      <c r="W59" s="1">
        <v>32</v>
      </c>
      <c r="X59" s="2">
        <f t="shared" si="39"/>
        <v>69.565217391304344</v>
      </c>
      <c r="Y59" s="1"/>
      <c r="Z59"/>
      <c r="AA59" s="2"/>
    </row>
    <row r="60" spans="1:27" x14ac:dyDescent="0.25">
      <c r="B60" s="2">
        <v>5</v>
      </c>
      <c r="C60">
        <v>568</v>
      </c>
      <c r="D60" s="2">
        <v>240</v>
      </c>
      <c r="E60" s="1">
        <f t="shared" si="33"/>
        <v>282</v>
      </c>
      <c r="F60" s="1">
        <f t="shared" si="34"/>
        <v>49.647887323943664</v>
      </c>
      <c r="G60">
        <v>78</v>
      </c>
      <c r="H60">
        <v>81</v>
      </c>
      <c r="I60">
        <v>105</v>
      </c>
      <c r="J60">
        <v>126</v>
      </c>
      <c r="K60" s="1">
        <f t="shared" si="35"/>
        <v>5.4095238095238098</v>
      </c>
      <c r="L60" s="1">
        <f t="shared" si="36"/>
        <v>4.5079365079365079</v>
      </c>
      <c r="M60">
        <v>7</v>
      </c>
      <c r="N60" s="1"/>
      <c r="O60">
        <v>13.5</v>
      </c>
      <c r="P60"/>
      <c r="Q60" s="1">
        <f t="shared" si="37"/>
        <v>42.074074074074076</v>
      </c>
      <c r="R60">
        <v>46</v>
      </c>
      <c r="T60" s="1">
        <f t="shared" si="38"/>
        <v>12.347826086956522</v>
      </c>
      <c r="U60">
        <v>17</v>
      </c>
      <c r="V60">
        <v>5.5</v>
      </c>
      <c r="W60" s="1">
        <v>19</v>
      </c>
      <c r="X60" s="2">
        <f t="shared" si="39"/>
        <v>41.304347826086953</v>
      </c>
      <c r="Y60" s="1"/>
      <c r="Z60"/>
      <c r="AA60" s="2"/>
    </row>
    <row r="61" spans="1:27" x14ac:dyDescent="0.25">
      <c r="A61">
        <v>10395</v>
      </c>
      <c r="B61" s="2">
        <v>1</v>
      </c>
      <c r="C61">
        <v>640</v>
      </c>
      <c r="D61" s="2">
        <v>312</v>
      </c>
      <c r="E61" s="1">
        <f t="shared" si="33"/>
        <v>284</v>
      </c>
      <c r="F61" s="1">
        <f t="shared" si="34"/>
        <v>44.375</v>
      </c>
      <c r="G61">
        <v>84</v>
      </c>
      <c r="H61">
        <v>87</v>
      </c>
      <c r="I61">
        <v>125</v>
      </c>
      <c r="J61">
        <v>126</v>
      </c>
      <c r="K61" s="1">
        <f t="shared" si="35"/>
        <v>5.12</v>
      </c>
      <c r="L61" s="1">
        <f t="shared" si="36"/>
        <v>5.0793650793650791</v>
      </c>
      <c r="M61">
        <v>7</v>
      </c>
      <c r="N61" s="1"/>
      <c r="O61">
        <v>14.5</v>
      </c>
      <c r="P61"/>
      <c r="Q61" s="1">
        <f t="shared" si="37"/>
        <v>44.137931034482762</v>
      </c>
      <c r="R61">
        <v>44</v>
      </c>
      <c r="T61" s="1">
        <f t="shared" si="38"/>
        <v>14.545454545454545</v>
      </c>
      <c r="U61">
        <v>19</v>
      </c>
      <c r="V61">
        <v>5.5</v>
      </c>
      <c r="W61" s="1">
        <v>25</v>
      </c>
      <c r="X61" s="2">
        <f t="shared" si="39"/>
        <v>56.81818181818182</v>
      </c>
      <c r="Y61" s="1"/>
      <c r="Z61"/>
      <c r="AA61" s="2"/>
    </row>
    <row r="62" spans="1:27" x14ac:dyDescent="0.25">
      <c r="B62" s="2">
        <v>2</v>
      </c>
      <c r="C62">
        <v>616</v>
      </c>
      <c r="D62" s="2">
        <v>266</v>
      </c>
      <c r="E62" s="1">
        <f t="shared" si="33"/>
        <v>306</v>
      </c>
      <c r="F62" s="1">
        <f t="shared" si="34"/>
        <v>49.675324675324681</v>
      </c>
      <c r="G62">
        <v>82</v>
      </c>
      <c r="H62">
        <v>85</v>
      </c>
      <c r="I62">
        <v>119</v>
      </c>
      <c r="J62">
        <v>124</v>
      </c>
      <c r="K62" s="1">
        <f t="shared" si="35"/>
        <v>5.1764705882352944</v>
      </c>
      <c r="L62" s="1">
        <f t="shared" si="36"/>
        <v>4.967741935483871</v>
      </c>
      <c r="M62">
        <v>7</v>
      </c>
      <c r="N62" s="1"/>
      <c r="O62">
        <v>14</v>
      </c>
      <c r="P62"/>
      <c r="Q62" s="1">
        <f t="shared" si="37"/>
        <v>44</v>
      </c>
      <c r="R62">
        <v>44</v>
      </c>
      <c r="T62" s="1">
        <f t="shared" si="38"/>
        <v>14</v>
      </c>
      <c r="U62">
        <v>20</v>
      </c>
      <c r="V62">
        <v>6</v>
      </c>
      <c r="W62" s="1">
        <v>22</v>
      </c>
      <c r="X62" s="2">
        <f t="shared" si="39"/>
        <v>50</v>
      </c>
      <c r="Y62" s="1"/>
      <c r="Z62"/>
      <c r="AA62" s="2"/>
    </row>
    <row r="63" spans="1:27" x14ac:dyDescent="0.25">
      <c r="B63" s="2">
        <v>4</v>
      </c>
      <c r="C63">
        <v>710</v>
      </c>
      <c r="D63" s="2">
        <v>350</v>
      </c>
      <c r="E63" s="1">
        <f t="shared" si="33"/>
        <v>310</v>
      </c>
      <c r="F63" s="1">
        <f t="shared" si="34"/>
        <v>43.661971830985912</v>
      </c>
      <c r="G63">
        <v>79</v>
      </c>
      <c r="H63">
        <v>83</v>
      </c>
      <c r="I63">
        <v>124</v>
      </c>
      <c r="J63">
        <v>129</v>
      </c>
      <c r="K63" s="1">
        <f t="shared" si="35"/>
        <v>5.725806451612903</v>
      </c>
      <c r="L63" s="1">
        <f t="shared" si="36"/>
        <v>5.5038759689922481</v>
      </c>
      <c r="M63">
        <v>7</v>
      </c>
      <c r="N63" s="1"/>
      <c r="O63">
        <v>17</v>
      </c>
      <c r="P63"/>
      <c r="Q63" s="1">
        <f t="shared" si="37"/>
        <v>41.764705882352942</v>
      </c>
      <c r="R63">
        <v>50</v>
      </c>
      <c r="T63" s="1">
        <f t="shared" si="38"/>
        <v>14.2</v>
      </c>
      <c r="U63">
        <v>19</v>
      </c>
      <c r="V63">
        <v>5</v>
      </c>
      <c r="W63" s="1">
        <v>29</v>
      </c>
      <c r="X63" s="2">
        <f t="shared" si="39"/>
        <v>57.999999999999993</v>
      </c>
      <c r="Y63" s="1"/>
      <c r="Z63"/>
      <c r="AA63" s="2"/>
    </row>
    <row r="64" spans="1:27" x14ac:dyDescent="0.25">
      <c r="B64" s="2">
        <v>5</v>
      </c>
      <c r="C64">
        <v>612</v>
      </c>
      <c r="D64" s="2">
        <v>292</v>
      </c>
      <c r="E64" s="1">
        <f t="shared" si="33"/>
        <v>265</v>
      </c>
      <c r="F64" s="1">
        <f t="shared" si="34"/>
        <v>43.300653594771241</v>
      </c>
      <c r="G64">
        <v>84</v>
      </c>
      <c r="H64">
        <v>88</v>
      </c>
      <c r="I64">
        <v>115</v>
      </c>
      <c r="J64">
        <v>115</v>
      </c>
      <c r="K64" s="1">
        <f t="shared" si="35"/>
        <v>5.321739130434783</v>
      </c>
      <c r="L64" s="1">
        <f t="shared" si="36"/>
        <v>5.321739130434783</v>
      </c>
      <c r="M64">
        <v>7</v>
      </c>
      <c r="N64" s="1"/>
      <c r="O64">
        <v>17.5</v>
      </c>
      <c r="P64"/>
      <c r="Q64" s="1">
        <f t="shared" si="37"/>
        <v>34.971428571428568</v>
      </c>
      <c r="R64">
        <v>55</v>
      </c>
      <c r="T64" s="1">
        <f t="shared" si="38"/>
        <v>11.127272727272727</v>
      </c>
      <c r="U64">
        <v>19</v>
      </c>
      <c r="V64">
        <v>5</v>
      </c>
      <c r="W64" s="1">
        <v>20</v>
      </c>
      <c r="X64" s="2">
        <f t="shared" si="39"/>
        <v>36.363636363636367</v>
      </c>
      <c r="Y64" s="1"/>
      <c r="Z64"/>
      <c r="AA64" s="2"/>
    </row>
    <row r="66" spans="1:24" x14ac:dyDescent="0.25">
      <c r="A66" t="s">
        <v>81</v>
      </c>
      <c r="B66"/>
      <c r="C66" s="2">
        <f>AVERAGE(C45:C64)</f>
        <v>664.3</v>
      </c>
      <c r="D66" s="2">
        <f t="shared" ref="D66:X66" si="40">AVERAGE(D45:D64)</f>
        <v>294.2</v>
      </c>
      <c r="E66" s="2">
        <f t="shared" si="40"/>
        <v>321.17500000000001</v>
      </c>
      <c r="F66" s="2">
        <f t="shared" si="40"/>
        <v>48.287684128739066</v>
      </c>
      <c r="G66" s="2">
        <f t="shared" si="40"/>
        <v>81.849999999999994</v>
      </c>
      <c r="H66" s="2">
        <f t="shared" si="40"/>
        <v>85.25</v>
      </c>
      <c r="I66" s="2">
        <f t="shared" si="40"/>
        <v>116.1</v>
      </c>
      <c r="J66" s="2">
        <f t="shared" si="40"/>
        <v>122.9</v>
      </c>
      <c r="K66" s="2">
        <f t="shared" si="40"/>
        <v>5.7366555222679185</v>
      </c>
      <c r="L66" s="2">
        <f t="shared" si="40"/>
        <v>5.4114760844495366</v>
      </c>
      <c r="M66" s="2">
        <f t="shared" si="40"/>
        <v>7.1</v>
      </c>
      <c r="N66" s="2"/>
      <c r="O66" s="2">
        <f t="shared" si="40"/>
        <v>20.75</v>
      </c>
      <c r="P66" s="2"/>
      <c r="Q66" s="2">
        <f t="shared" si="40"/>
        <v>40.707544139477456</v>
      </c>
      <c r="R66" s="2">
        <f t="shared" si="40"/>
        <v>48.924999999999997</v>
      </c>
      <c r="S66" s="2"/>
      <c r="T66" s="2">
        <f t="shared" si="40"/>
        <v>13.656975683746548</v>
      </c>
      <c r="U66" s="2">
        <f t="shared" si="40"/>
        <v>19.149999999999999</v>
      </c>
      <c r="V66" s="2">
        <f t="shared" si="40"/>
        <v>5.8</v>
      </c>
      <c r="W66" s="2">
        <f t="shared" si="40"/>
        <v>25.1</v>
      </c>
      <c r="X66" s="2">
        <f t="shared" si="40"/>
        <v>51.571594450669487</v>
      </c>
    </row>
    <row r="67" spans="1:24" x14ac:dyDescent="0.25">
      <c r="A67" t="s">
        <v>75</v>
      </c>
      <c r="B67"/>
      <c r="C67">
        <f>COUNTA(C45:C64)</f>
        <v>20</v>
      </c>
      <c r="D67">
        <f t="shared" ref="D67:X67" si="41">COUNTA(D45:D64)</f>
        <v>20</v>
      </c>
      <c r="E67">
        <f t="shared" si="41"/>
        <v>20</v>
      </c>
      <c r="F67">
        <f t="shared" si="41"/>
        <v>20</v>
      </c>
      <c r="G67">
        <f t="shared" si="41"/>
        <v>20</v>
      </c>
      <c r="H67">
        <f t="shared" si="41"/>
        <v>20</v>
      </c>
      <c r="I67">
        <f t="shared" si="41"/>
        <v>20</v>
      </c>
      <c r="J67">
        <f t="shared" si="41"/>
        <v>20</v>
      </c>
      <c r="K67">
        <f t="shared" si="41"/>
        <v>20</v>
      </c>
      <c r="L67">
        <f t="shared" si="41"/>
        <v>20</v>
      </c>
      <c r="M67">
        <f t="shared" si="41"/>
        <v>20</v>
      </c>
      <c r="O67">
        <f t="shared" si="41"/>
        <v>20</v>
      </c>
      <c r="P67"/>
      <c r="Q67">
        <f t="shared" si="41"/>
        <v>20</v>
      </c>
      <c r="R67">
        <f t="shared" si="41"/>
        <v>20</v>
      </c>
      <c r="S67"/>
      <c r="T67">
        <f t="shared" si="41"/>
        <v>20</v>
      </c>
      <c r="U67">
        <f t="shared" si="41"/>
        <v>20</v>
      </c>
      <c r="V67">
        <f t="shared" si="41"/>
        <v>20</v>
      </c>
      <c r="W67">
        <f t="shared" si="41"/>
        <v>20</v>
      </c>
      <c r="X67">
        <f t="shared" si="41"/>
        <v>20</v>
      </c>
    </row>
    <row r="68" spans="1:24" x14ac:dyDescent="0.25">
      <c r="A68" t="s">
        <v>82</v>
      </c>
      <c r="B68"/>
      <c r="C68">
        <f>SQRT(C67)</f>
        <v>4.4721359549995796</v>
      </c>
      <c r="D68">
        <f t="shared" ref="D68:X68" si="42">SQRT(D67)</f>
        <v>4.4721359549995796</v>
      </c>
      <c r="E68">
        <f t="shared" si="42"/>
        <v>4.4721359549995796</v>
      </c>
      <c r="F68">
        <f t="shared" si="42"/>
        <v>4.4721359549995796</v>
      </c>
      <c r="G68">
        <f t="shared" si="42"/>
        <v>4.4721359549995796</v>
      </c>
      <c r="H68">
        <f t="shared" si="42"/>
        <v>4.4721359549995796</v>
      </c>
      <c r="I68">
        <f t="shared" si="42"/>
        <v>4.4721359549995796</v>
      </c>
      <c r="J68">
        <f t="shared" si="42"/>
        <v>4.4721359549995796</v>
      </c>
      <c r="K68">
        <f t="shared" si="42"/>
        <v>4.4721359549995796</v>
      </c>
      <c r="L68">
        <f t="shared" si="42"/>
        <v>4.4721359549995796</v>
      </c>
      <c r="M68">
        <f t="shared" si="42"/>
        <v>4.4721359549995796</v>
      </c>
      <c r="O68">
        <f t="shared" si="42"/>
        <v>4.4721359549995796</v>
      </c>
      <c r="P68"/>
      <c r="Q68">
        <f t="shared" si="42"/>
        <v>4.4721359549995796</v>
      </c>
      <c r="R68">
        <f t="shared" si="42"/>
        <v>4.4721359549995796</v>
      </c>
      <c r="S68"/>
      <c r="T68">
        <f t="shared" si="42"/>
        <v>4.4721359549995796</v>
      </c>
      <c r="U68">
        <f t="shared" si="42"/>
        <v>4.4721359549995796</v>
      </c>
      <c r="V68">
        <f t="shared" si="42"/>
        <v>4.4721359549995796</v>
      </c>
      <c r="W68">
        <f t="shared" si="42"/>
        <v>4.4721359549995796</v>
      </c>
      <c r="X68">
        <f t="shared" si="42"/>
        <v>4.4721359549995796</v>
      </c>
    </row>
    <row r="69" spans="1:24" x14ac:dyDescent="0.25">
      <c r="A69" t="s">
        <v>76</v>
      </c>
      <c r="B69"/>
      <c r="C69">
        <f>STDEV(C45:C64)</f>
        <v>59.194683260541133</v>
      </c>
      <c r="D69">
        <f t="shared" ref="D69:X69" si="43">STDEV(D45:D64)</f>
        <v>64.727444760805724</v>
      </c>
      <c r="E69">
        <f t="shared" si="43"/>
        <v>70.643149740531499</v>
      </c>
      <c r="F69">
        <f t="shared" si="43"/>
        <v>8.9964768872757013</v>
      </c>
      <c r="G69">
        <f t="shared" si="43"/>
        <v>6.2092884582611187</v>
      </c>
      <c r="H69">
        <f t="shared" si="43"/>
        <v>6.1633466643750587</v>
      </c>
      <c r="I69">
        <f t="shared" si="43"/>
        <v>9.2843955107481282</v>
      </c>
      <c r="J69">
        <f t="shared" si="43"/>
        <v>7.1148473371941687</v>
      </c>
      <c r="K69">
        <f t="shared" si="43"/>
        <v>0.47692735032347594</v>
      </c>
      <c r="L69">
        <f t="shared" si="43"/>
        <v>0.44531400070137461</v>
      </c>
      <c r="M69">
        <f t="shared" si="43"/>
        <v>0.3077935056255463</v>
      </c>
      <c r="O69">
        <f t="shared" si="43"/>
        <v>22.468984470996787</v>
      </c>
      <c r="P69"/>
      <c r="Q69">
        <f t="shared" si="43"/>
        <v>9.16388014936018</v>
      </c>
      <c r="R69">
        <f t="shared" si="43"/>
        <v>5.05307358264045</v>
      </c>
      <c r="S69"/>
      <c r="T69">
        <f t="shared" si="43"/>
        <v>1.3205325664600751</v>
      </c>
      <c r="U69">
        <f t="shared" si="43"/>
        <v>1.1821033884786187</v>
      </c>
      <c r="V69">
        <f t="shared" si="43"/>
        <v>0.54772255750516607</v>
      </c>
      <c r="W69">
        <f t="shared" si="43"/>
        <v>4.6892935165342857</v>
      </c>
      <c r="X69">
        <f t="shared" si="43"/>
        <v>9.6674352421333207</v>
      </c>
    </row>
    <row r="70" spans="1:24" x14ac:dyDescent="0.25">
      <c r="A70" t="s">
        <v>77</v>
      </c>
      <c r="B70"/>
      <c r="C70">
        <v>2.093</v>
      </c>
      <c r="D70">
        <v>2.093</v>
      </c>
      <c r="E70">
        <v>2.093</v>
      </c>
      <c r="F70">
        <v>2.093</v>
      </c>
      <c r="G70">
        <v>2.093</v>
      </c>
      <c r="H70">
        <v>2.093</v>
      </c>
      <c r="I70">
        <v>2.093</v>
      </c>
      <c r="J70">
        <v>2.093</v>
      </c>
      <c r="K70">
        <v>2.093</v>
      </c>
      <c r="L70">
        <v>2.093</v>
      </c>
      <c r="M70">
        <v>2.093</v>
      </c>
      <c r="O70">
        <v>2.093</v>
      </c>
      <c r="P70"/>
      <c r="Q70">
        <v>2.093</v>
      </c>
      <c r="R70">
        <v>2.093</v>
      </c>
      <c r="S70"/>
      <c r="T70">
        <v>2.093</v>
      </c>
      <c r="U70">
        <v>2.093</v>
      </c>
      <c r="V70">
        <v>2.093</v>
      </c>
      <c r="W70">
        <v>2.093</v>
      </c>
      <c r="X70">
        <v>2.093</v>
      </c>
    </row>
    <row r="71" spans="1:24" x14ac:dyDescent="0.25">
      <c r="A71" t="s">
        <v>78</v>
      </c>
      <c r="B71"/>
      <c r="C71">
        <f>C70*C69/C68</f>
        <v>27.703646157225165</v>
      </c>
      <c r="D71">
        <f t="shared" ref="D71:X71" si="44">D70*D69/D68</f>
        <v>30.293028487408566</v>
      </c>
      <c r="E71">
        <f t="shared" si="44"/>
        <v>33.061631823075096</v>
      </c>
      <c r="F71">
        <f t="shared" si="44"/>
        <v>4.2104324006558098</v>
      </c>
      <c r="G71">
        <f t="shared" si="44"/>
        <v>2.9060030540019084</v>
      </c>
      <c r="H71">
        <f t="shared" si="44"/>
        <v>2.8845018797149269</v>
      </c>
      <c r="I71">
        <f t="shared" si="44"/>
        <v>4.3451809156811869</v>
      </c>
      <c r="J71">
        <f t="shared" si="44"/>
        <v>3.3298127844480514</v>
      </c>
      <c r="K71">
        <f t="shared" si="44"/>
        <v>0.22320630550399467</v>
      </c>
      <c r="L71">
        <f t="shared" si="44"/>
        <v>0.20841097248530868</v>
      </c>
      <c r="M71">
        <f t="shared" si="44"/>
        <v>0.14405013929732577</v>
      </c>
      <c r="O71">
        <f t="shared" si="44"/>
        <v>10.515687575468778</v>
      </c>
      <c r="P71"/>
      <c r="Q71">
        <f t="shared" si="44"/>
        <v>4.2887786385762192</v>
      </c>
      <c r="R71">
        <f t="shared" si="44"/>
        <v>2.3648840542611493</v>
      </c>
      <c r="S71"/>
      <c r="T71">
        <f t="shared" si="44"/>
        <v>0.61802116246289229</v>
      </c>
      <c r="U71">
        <f t="shared" si="44"/>
        <v>0.55323505747176716</v>
      </c>
      <c r="V71">
        <f t="shared" si="44"/>
        <v>0.25633910158225953</v>
      </c>
      <c r="W71">
        <f t="shared" si="44"/>
        <v>2.1946316992295425</v>
      </c>
      <c r="X71">
        <f t="shared" si="44"/>
        <v>4.5244469679336801</v>
      </c>
    </row>
    <row r="72" spans="1:24" x14ac:dyDescent="0.25">
      <c r="A72" t="s">
        <v>79</v>
      </c>
      <c r="B72"/>
      <c r="C72">
        <f>MIN(C45:C64)</f>
        <v>568</v>
      </c>
      <c r="D72">
        <f t="shared" ref="D72:X72" si="45">MIN(D45:D64)</f>
        <v>205</v>
      </c>
      <c r="E72">
        <f t="shared" si="45"/>
        <v>192</v>
      </c>
      <c r="F72">
        <f t="shared" si="45"/>
        <v>27.350427350427353</v>
      </c>
      <c r="G72">
        <f t="shared" si="45"/>
        <v>72</v>
      </c>
      <c r="H72">
        <f t="shared" si="45"/>
        <v>76</v>
      </c>
      <c r="I72">
        <f t="shared" si="45"/>
        <v>100</v>
      </c>
      <c r="J72">
        <f t="shared" si="45"/>
        <v>108</v>
      </c>
      <c r="K72">
        <f t="shared" si="45"/>
        <v>4.9606299212598426</v>
      </c>
      <c r="L72">
        <f t="shared" si="45"/>
        <v>4.5079365079365079</v>
      </c>
      <c r="M72">
        <f t="shared" si="45"/>
        <v>6.5</v>
      </c>
      <c r="O72">
        <f t="shared" si="45"/>
        <v>13.5</v>
      </c>
      <c r="P72"/>
      <c r="Q72">
        <f t="shared" si="45"/>
        <v>5.3448275862068968</v>
      </c>
      <c r="R72">
        <f t="shared" si="45"/>
        <v>43</v>
      </c>
      <c r="S72"/>
      <c r="T72">
        <f t="shared" si="45"/>
        <v>11.127272727272727</v>
      </c>
      <c r="U72">
        <f t="shared" si="45"/>
        <v>17</v>
      </c>
      <c r="V72">
        <f t="shared" si="45"/>
        <v>5</v>
      </c>
      <c r="W72">
        <f t="shared" si="45"/>
        <v>17</v>
      </c>
      <c r="X72">
        <f t="shared" si="45"/>
        <v>34</v>
      </c>
    </row>
    <row r="73" spans="1:24" x14ac:dyDescent="0.25">
      <c r="A73" t="s">
        <v>80</v>
      </c>
      <c r="B73"/>
      <c r="C73">
        <f>MAX(C45:C64)</f>
        <v>792</v>
      </c>
      <c r="D73">
        <f t="shared" ref="D73:X73" si="46">MAX(D45:D64)</f>
        <v>450</v>
      </c>
      <c r="E73">
        <f t="shared" si="46"/>
        <v>485</v>
      </c>
      <c r="F73">
        <f t="shared" si="46"/>
        <v>61.237373737373737</v>
      </c>
      <c r="G73">
        <f t="shared" si="46"/>
        <v>97</v>
      </c>
      <c r="H73">
        <f t="shared" si="46"/>
        <v>101</v>
      </c>
      <c r="I73">
        <f t="shared" si="46"/>
        <v>133</v>
      </c>
      <c r="J73">
        <f t="shared" si="46"/>
        <v>136</v>
      </c>
      <c r="K73">
        <f t="shared" si="46"/>
        <v>6.6</v>
      </c>
      <c r="L73">
        <f t="shared" si="46"/>
        <v>6.2362204724409445</v>
      </c>
      <c r="M73">
        <f t="shared" si="46"/>
        <v>8</v>
      </c>
      <c r="O73">
        <f t="shared" si="46"/>
        <v>116</v>
      </c>
      <c r="P73"/>
      <c r="Q73">
        <f t="shared" si="46"/>
        <v>50.142857142857146</v>
      </c>
      <c r="R73">
        <f t="shared" si="46"/>
        <v>60</v>
      </c>
      <c r="S73"/>
      <c r="T73">
        <f t="shared" si="46"/>
        <v>15.652173913043478</v>
      </c>
      <c r="U73">
        <f t="shared" si="46"/>
        <v>21</v>
      </c>
      <c r="V73">
        <f t="shared" si="46"/>
        <v>7</v>
      </c>
      <c r="W73">
        <f t="shared" si="46"/>
        <v>33</v>
      </c>
      <c r="X73">
        <f t="shared" si="46"/>
        <v>69.565217391304344</v>
      </c>
    </row>
    <row r="74" spans="1:24" x14ac:dyDescent="0.25">
      <c r="A74" t="s">
        <v>83</v>
      </c>
      <c r="C74">
        <f>C69/C66*100</f>
        <v>8.9108359567275528</v>
      </c>
      <c r="D74">
        <f t="shared" ref="D74:X74" si="47">D69/D66*100</f>
        <v>22.001170890824518</v>
      </c>
      <c r="E74">
        <f t="shared" si="47"/>
        <v>21.995220593300068</v>
      </c>
      <c r="F74">
        <f t="shared" si="47"/>
        <v>18.630996805086632</v>
      </c>
      <c r="G74">
        <f t="shared" si="47"/>
        <v>7.5861801567026506</v>
      </c>
      <c r="H74">
        <f t="shared" si="47"/>
        <v>7.229732157624702</v>
      </c>
      <c r="I74">
        <f t="shared" si="47"/>
        <v>7.9968953580948563</v>
      </c>
      <c r="J74">
        <f t="shared" si="47"/>
        <v>5.7891353435265813</v>
      </c>
      <c r="K74">
        <f t="shared" si="47"/>
        <v>8.3136829198161166</v>
      </c>
      <c r="L74">
        <f t="shared" si="47"/>
        <v>8.229067148259837</v>
      </c>
      <c r="M74">
        <f t="shared" si="47"/>
        <v>4.3351197975429061</v>
      </c>
      <c r="O74">
        <f t="shared" si="47"/>
        <v>108.2842625108279</v>
      </c>
      <c r="P74"/>
      <c r="Q74">
        <f t="shared" si="47"/>
        <v>22.511503317325428</v>
      </c>
      <c r="R74">
        <f t="shared" si="47"/>
        <v>10.328203541421461</v>
      </c>
      <c r="S74"/>
      <c r="T74">
        <f t="shared" si="47"/>
        <v>9.6692898709021531</v>
      </c>
      <c r="U74">
        <f t="shared" si="47"/>
        <v>6.1728636474079313</v>
      </c>
      <c r="V74">
        <f t="shared" si="47"/>
        <v>9.4434923707787259</v>
      </c>
      <c r="W74">
        <f t="shared" si="47"/>
        <v>18.682444288981216</v>
      </c>
      <c r="X74">
        <f t="shared" si="47"/>
        <v>18.745659010757656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87C5D-08F0-466B-A20A-7BA9569ED5C6}">
  <dimension ref="A1:AA48"/>
  <sheetViews>
    <sheetView topLeftCell="C19" workbookViewId="0">
      <selection activeCell="S40" sqref="S40:S48"/>
    </sheetView>
  </sheetViews>
  <sheetFormatPr defaultRowHeight="15" x14ac:dyDescent="0.25"/>
  <cols>
    <col min="5" max="5" width="9.140625" style="1"/>
    <col min="10" max="11" width="9.140625" style="1"/>
    <col min="13" max="13" width="9.140625" style="1"/>
    <col min="14" max="14" width="13" customWidth="1"/>
    <col min="15" max="15" width="12" customWidth="1"/>
    <col min="16" max="16" width="9.140625" style="1"/>
    <col min="18" max="19" width="9.140625" style="1"/>
    <col min="22" max="22" width="9.140625" style="1"/>
    <col min="24" max="24" width="9.140625" style="1"/>
    <col min="26" max="26" width="11" style="1" customWidth="1"/>
    <col min="27" max="27" width="10.7109375" style="3" bestFit="1" customWidth="1"/>
  </cols>
  <sheetData>
    <row r="1" spans="1:27" x14ac:dyDescent="0.25">
      <c r="A1" t="s">
        <v>0</v>
      </c>
      <c r="B1" t="s">
        <v>1</v>
      </c>
      <c r="C1" t="s">
        <v>66</v>
      </c>
      <c r="D1" t="s">
        <v>71</v>
      </c>
      <c r="E1" t="s">
        <v>18</v>
      </c>
      <c r="F1" t="s">
        <v>2</v>
      </c>
      <c r="G1" t="s">
        <v>3</v>
      </c>
      <c r="H1" t="s">
        <v>67</v>
      </c>
      <c r="I1" t="s">
        <v>68</v>
      </c>
      <c r="J1" t="s">
        <v>4</v>
      </c>
      <c r="K1" t="s">
        <v>5</v>
      </c>
      <c r="L1" t="s">
        <v>6</v>
      </c>
      <c r="M1" t="s">
        <v>7</v>
      </c>
      <c r="N1" t="s">
        <v>70</v>
      </c>
      <c r="O1" t="s">
        <v>69</v>
      </c>
      <c r="P1" t="s">
        <v>39</v>
      </c>
      <c r="Q1" t="s">
        <v>8</v>
      </c>
      <c r="R1" t="s">
        <v>9</v>
      </c>
      <c r="S1" t="s">
        <v>10</v>
      </c>
      <c r="T1" t="s">
        <v>11</v>
      </c>
      <c r="U1" t="s">
        <v>12</v>
      </c>
      <c r="V1" t="s">
        <v>41</v>
      </c>
      <c r="W1" t="s">
        <v>13</v>
      </c>
      <c r="X1" t="s">
        <v>43</v>
      </c>
      <c r="Y1" t="s">
        <v>72</v>
      </c>
      <c r="Z1" t="s">
        <v>14</v>
      </c>
      <c r="AA1" t="s">
        <v>15</v>
      </c>
    </row>
    <row r="2" spans="1:27" x14ac:dyDescent="0.25">
      <c r="A2">
        <v>10387</v>
      </c>
      <c r="B2">
        <v>2</v>
      </c>
      <c r="C2">
        <v>772</v>
      </c>
      <c r="D2">
        <v>616</v>
      </c>
      <c r="E2" s="1">
        <f>D2/C2*100</f>
        <v>79.792746113989637</v>
      </c>
      <c r="F2">
        <v>79</v>
      </c>
      <c r="G2">
        <v>82</v>
      </c>
      <c r="H2">
        <v>112</v>
      </c>
      <c r="I2">
        <v>112</v>
      </c>
      <c r="J2" s="1">
        <f>C2/H2</f>
        <v>6.8928571428571432</v>
      </c>
      <c r="K2" s="1">
        <f>C2/I2</f>
        <v>6.8928571428571432</v>
      </c>
      <c r="L2">
        <v>8</v>
      </c>
      <c r="M2" s="1">
        <f>Y2/Q2</f>
        <v>1.5166666666666666</v>
      </c>
      <c r="N2">
        <v>22</v>
      </c>
      <c r="O2">
        <v>10</v>
      </c>
      <c r="P2" s="1">
        <f>C2/N2</f>
        <v>35.090909090909093</v>
      </c>
      <c r="Q2">
        <v>60</v>
      </c>
      <c r="R2" s="1">
        <f>Q2/O2</f>
        <v>6</v>
      </c>
      <c r="S2" s="1">
        <f>C2/Q2</f>
        <v>12.866666666666667</v>
      </c>
      <c r="T2">
        <v>432</v>
      </c>
      <c r="U2">
        <v>184</v>
      </c>
      <c r="V2" s="1">
        <f>U2/C2*100</f>
        <v>23.834196891191709</v>
      </c>
      <c r="W2">
        <v>70</v>
      </c>
      <c r="X2" s="1">
        <f>W2/C2*100</f>
        <v>9.0673575129533681</v>
      </c>
      <c r="Y2">
        <v>91</v>
      </c>
      <c r="Z2" s="1">
        <f>W2/Y2*100</f>
        <v>76.923076923076934</v>
      </c>
      <c r="AA2" s="3">
        <v>2</v>
      </c>
    </row>
    <row r="3" spans="1:27" x14ac:dyDescent="0.25">
      <c r="A3">
        <v>10388</v>
      </c>
      <c r="B3">
        <v>1</v>
      </c>
      <c r="C3">
        <v>804</v>
      </c>
      <c r="D3">
        <v>638</v>
      </c>
      <c r="E3" s="1">
        <f t="shared" ref="E3:E16" si="0">D3/C3*100</f>
        <v>79.353233830845767</v>
      </c>
      <c r="F3">
        <v>96</v>
      </c>
      <c r="G3">
        <v>100</v>
      </c>
      <c r="H3">
        <v>117</v>
      </c>
      <c r="I3">
        <v>126</v>
      </c>
      <c r="J3" s="1">
        <f t="shared" ref="J3:J16" si="1">C3/H3</f>
        <v>6.8717948717948714</v>
      </c>
      <c r="K3" s="1">
        <f t="shared" ref="K3:K16" si="2">C3/I3</f>
        <v>6.3809523809523814</v>
      </c>
      <c r="L3">
        <v>7.5</v>
      </c>
      <c r="M3" s="1">
        <f t="shared" ref="M3:M16" si="3">Y3/Q3</f>
        <v>1.8666666666666667</v>
      </c>
      <c r="N3">
        <v>20.5</v>
      </c>
      <c r="O3">
        <v>14</v>
      </c>
      <c r="P3" s="1">
        <f t="shared" ref="P3:P16" si="4">C3/N3</f>
        <v>39.219512195121951</v>
      </c>
      <c r="Q3">
        <v>60</v>
      </c>
      <c r="R3" s="1">
        <f t="shared" ref="R3:R16" si="5">Q3/O3</f>
        <v>4.2857142857142856</v>
      </c>
      <c r="S3" s="1">
        <f t="shared" ref="S3:S16" si="6">C3/Q3</f>
        <v>13.4</v>
      </c>
      <c r="T3">
        <v>438</v>
      </c>
      <c r="U3">
        <v>200</v>
      </c>
      <c r="V3" s="1">
        <f t="shared" ref="V3:V16" si="7">U3/C3*100</f>
        <v>24.875621890547265</v>
      </c>
      <c r="W3">
        <v>73</v>
      </c>
      <c r="X3" s="1">
        <f t="shared" ref="X3:X16" si="8">W3/C3*100</f>
        <v>9.0796019900497509</v>
      </c>
      <c r="Y3">
        <v>112</v>
      </c>
      <c r="Z3" s="1">
        <f t="shared" ref="Z3:Z16" si="9">W3/Y3*100</f>
        <v>65.178571428571431</v>
      </c>
      <c r="AA3" s="3">
        <v>1</v>
      </c>
    </row>
    <row r="4" spans="1:27" x14ac:dyDescent="0.25">
      <c r="A4">
        <v>10389</v>
      </c>
      <c r="B4">
        <v>1</v>
      </c>
      <c r="C4">
        <v>776</v>
      </c>
      <c r="D4">
        <v>632</v>
      </c>
      <c r="E4" s="1">
        <f t="shared" si="0"/>
        <v>81.44329896907216</v>
      </c>
      <c r="F4">
        <v>84</v>
      </c>
      <c r="G4">
        <v>87</v>
      </c>
      <c r="H4">
        <v>110</v>
      </c>
      <c r="I4">
        <v>112</v>
      </c>
      <c r="J4" s="1">
        <f t="shared" si="1"/>
        <v>7.0545454545454547</v>
      </c>
      <c r="K4" s="1">
        <f t="shared" si="2"/>
        <v>6.9285714285714288</v>
      </c>
      <c r="L4">
        <v>7.5</v>
      </c>
      <c r="M4" s="1">
        <f t="shared" si="3"/>
        <v>1.3833333333333333</v>
      </c>
      <c r="N4">
        <v>23</v>
      </c>
      <c r="O4">
        <v>14</v>
      </c>
      <c r="P4" s="1">
        <f t="shared" si="4"/>
        <v>33.739130434782609</v>
      </c>
      <c r="Q4">
        <v>60</v>
      </c>
      <c r="R4" s="1">
        <f t="shared" si="5"/>
        <v>4.2857142857142856</v>
      </c>
      <c r="S4" s="1">
        <f t="shared" si="6"/>
        <v>12.933333333333334</v>
      </c>
      <c r="T4">
        <v>452</v>
      </c>
      <c r="U4">
        <v>180</v>
      </c>
      <c r="V4" s="1">
        <f t="shared" si="7"/>
        <v>23.195876288659793</v>
      </c>
      <c r="W4">
        <v>35</v>
      </c>
      <c r="X4" s="1">
        <f t="shared" si="8"/>
        <v>4.5103092783505154</v>
      </c>
      <c r="Y4">
        <v>83</v>
      </c>
      <c r="Z4" s="1">
        <f t="shared" si="9"/>
        <v>42.168674698795186</v>
      </c>
      <c r="AA4" s="3" t="s">
        <v>48</v>
      </c>
    </row>
    <row r="5" spans="1:27" x14ac:dyDescent="0.25">
      <c r="B5">
        <v>2</v>
      </c>
      <c r="C5">
        <v>632</v>
      </c>
      <c r="D5">
        <v>512</v>
      </c>
      <c r="E5" s="1">
        <f t="shared" si="0"/>
        <v>81.012658227848107</v>
      </c>
      <c r="F5">
        <v>72</v>
      </c>
      <c r="G5">
        <v>75</v>
      </c>
      <c r="H5">
        <v>120</v>
      </c>
      <c r="I5">
        <v>120</v>
      </c>
      <c r="J5" s="1">
        <f t="shared" si="1"/>
        <v>5.2666666666666666</v>
      </c>
      <c r="K5" s="1">
        <f t="shared" si="2"/>
        <v>5.2666666666666666</v>
      </c>
      <c r="L5">
        <v>7</v>
      </c>
      <c r="M5" s="1">
        <f t="shared" si="3"/>
        <v>1.6666666666666667</v>
      </c>
      <c r="N5">
        <v>14.5</v>
      </c>
      <c r="O5">
        <v>9</v>
      </c>
      <c r="P5" s="1">
        <f t="shared" si="4"/>
        <v>43.586206896551722</v>
      </c>
      <c r="Q5">
        <v>45</v>
      </c>
      <c r="R5" s="1">
        <f t="shared" si="5"/>
        <v>5</v>
      </c>
      <c r="S5" s="1">
        <f t="shared" si="6"/>
        <v>14.044444444444444</v>
      </c>
      <c r="T5">
        <v>348</v>
      </c>
      <c r="U5">
        <v>164</v>
      </c>
      <c r="V5" s="1">
        <f t="shared" si="7"/>
        <v>25.949367088607595</v>
      </c>
      <c r="W5">
        <v>44</v>
      </c>
      <c r="X5" s="1">
        <f t="shared" si="8"/>
        <v>6.962025316455696</v>
      </c>
      <c r="Y5">
        <v>75</v>
      </c>
      <c r="Z5" s="1">
        <f t="shared" si="9"/>
        <v>58.666666666666664</v>
      </c>
      <c r="AA5" s="3">
        <v>1</v>
      </c>
    </row>
    <row r="6" spans="1:27" x14ac:dyDescent="0.25">
      <c r="B6">
        <v>3</v>
      </c>
      <c r="C6">
        <v>636</v>
      </c>
      <c r="D6">
        <v>514</v>
      </c>
      <c r="E6" s="1">
        <f t="shared" si="0"/>
        <v>80.817610062893081</v>
      </c>
      <c r="F6">
        <v>73</v>
      </c>
      <c r="G6">
        <v>78</v>
      </c>
      <c r="H6">
        <v>125</v>
      </c>
      <c r="I6">
        <v>125</v>
      </c>
      <c r="J6" s="1">
        <f t="shared" si="1"/>
        <v>5.0880000000000001</v>
      </c>
      <c r="K6" s="1">
        <f t="shared" si="2"/>
        <v>5.0880000000000001</v>
      </c>
      <c r="L6">
        <v>7</v>
      </c>
      <c r="M6" s="1">
        <f t="shared" si="3"/>
        <v>1.6521739130434783</v>
      </c>
      <c r="N6">
        <v>16.5</v>
      </c>
      <c r="O6">
        <v>10.5</v>
      </c>
      <c r="P6" s="1">
        <f t="shared" si="4"/>
        <v>38.545454545454547</v>
      </c>
      <c r="Q6">
        <v>46</v>
      </c>
      <c r="R6" s="1">
        <f t="shared" si="5"/>
        <v>4.3809523809523814</v>
      </c>
      <c r="S6" s="1">
        <f t="shared" si="6"/>
        <v>13.826086956521738</v>
      </c>
      <c r="T6">
        <v>360</v>
      </c>
      <c r="U6">
        <v>154</v>
      </c>
      <c r="V6" s="1">
        <f t="shared" si="7"/>
        <v>24.213836477987421</v>
      </c>
      <c r="W6">
        <v>47</v>
      </c>
      <c r="X6" s="1">
        <f t="shared" si="8"/>
        <v>7.3899371069182385</v>
      </c>
      <c r="Y6">
        <v>76</v>
      </c>
      <c r="Z6" s="1">
        <f t="shared" si="9"/>
        <v>61.842105263157897</v>
      </c>
      <c r="AA6" s="3">
        <v>1</v>
      </c>
    </row>
    <row r="7" spans="1:27" x14ac:dyDescent="0.25">
      <c r="B7">
        <v>4</v>
      </c>
      <c r="C7">
        <v>616</v>
      </c>
      <c r="D7">
        <v>496</v>
      </c>
      <c r="E7" s="1">
        <f t="shared" si="0"/>
        <v>80.519480519480524</v>
      </c>
      <c r="F7">
        <v>71</v>
      </c>
      <c r="G7">
        <v>75</v>
      </c>
      <c r="H7">
        <v>113</v>
      </c>
      <c r="I7">
        <v>120</v>
      </c>
      <c r="J7" s="1">
        <f t="shared" si="1"/>
        <v>5.4513274336283182</v>
      </c>
      <c r="K7" s="1">
        <f t="shared" si="2"/>
        <v>5.1333333333333337</v>
      </c>
      <c r="L7">
        <v>7</v>
      </c>
      <c r="M7" s="1">
        <f t="shared" si="3"/>
        <v>1.6666666666666667</v>
      </c>
      <c r="N7">
        <v>18</v>
      </c>
      <c r="O7">
        <v>9</v>
      </c>
      <c r="P7" s="1">
        <f t="shared" si="4"/>
        <v>34.222222222222221</v>
      </c>
      <c r="Q7">
        <v>45</v>
      </c>
      <c r="R7" s="1">
        <f t="shared" si="5"/>
        <v>5</v>
      </c>
      <c r="S7" s="1">
        <f t="shared" si="6"/>
        <v>13.688888888888888</v>
      </c>
      <c r="T7">
        <v>336</v>
      </c>
      <c r="U7">
        <v>160</v>
      </c>
      <c r="V7" s="1">
        <f t="shared" si="7"/>
        <v>25.97402597402597</v>
      </c>
      <c r="W7">
        <v>49</v>
      </c>
      <c r="X7" s="1">
        <f t="shared" si="8"/>
        <v>7.9545454545454541</v>
      </c>
      <c r="Y7">
        <v>75</v>
      </c>
      <c r="Z7" s="1">
        <f t="shared" si="9"/>
        <v>65.333333333333329</v>
      </c>
      <c r="AA7" s="3">
        <v>1</v>
      </c>
    </row>
    <row r="8" spans="1:27" x14ac:dyDescent="0.25">
      <c r="A8">
        <v>10390</v>
      </c>
      <c r="B8">
        <v>1</v>
      </c>
      <c r="C8">
        <v>1278</v>
      </c>
      <c r="D8">
        <v>1070</v>
      </c>
      <c r="E8" s="1">
        <f t="shared" si="0"/>
        <v>83.724569640062597</v>
      </c>
      <c r="F8">
        <v>105</v>
      </c>
      <c r="G8">
        <v>109</v>
      </c>
      <c r="H8">
        <v>117</v>
      </c>
      <c r="I8">
        <v>140</v>
      </c>
      <c r="J8" s="1">
        <f t="shared" si="1"/>
        <v>10.923076923076923</v>
      </c>
      <c r="K8" s="1">
        <f t="shared" si="2"/>
        <v>9.1285714285714281</v>
      </c>
      <c r="L8">
        <v>8</v>
      </c>
      <c r="M8" s="1">
        <f t="shared" si="3"/>
        <v>1.7702702702702702</v>
      </c>
      <c r="N8">
        <v>31</v>
      </c>
      <c r="O8">
        <v>16</v>
      </c>
      <c r="P8" s="1">
        <f t="shared" si="4"/>
        <v>41.225806451612904</v>
      </c>
      <c r="Q8">
        <v>74</v>
      </c>
      <c r="R8" s="1">
        <f t="shared" si="5"/>
        <v>4.625</v>
      </c>
      <c r="S8" s="1">
        <f t="shared" si="6"/>
        <v>17.27027027027027</v>
      </c>
      <c r="T8">
        <v>482</v>
      </c>
      <c r="U8">
        <v>588</v>
      </c>
      <c r="V8" s="1">
        <f t="shared" si="7"/>
        <v>46.009389671361504</v>
      </c>
      <c r="W8">
        <v>76</v>
      </c>
      <c r="X8" s="1">
        <f t="shared" si="8"/>
        <v>5.9467918622848197</v>
      </c>
      <c r="Y8">
        <v>131</v>
      </c>
      <c r="Z8" s="1">
        <f t="shared" si="9"/>
        <v>58.015267175572518</v>
      </c>
      <c r="AA8" s="3" t="s">
        <v>45</v>
      </c>
    </row>
    <row r="9" spans="1:27" x14ac:dyDescent="0.25">
      <c r="A9">
        <v>10391</v>
      </c>
      <c r="B9">
        <v>1</v>
      </c>
      <c r="C9">
        <v>1050</v>
      </c>
      <c r="D9">
        <v>866</v>
      </c>
      <c r="E9" s="1">
        <f t="shared" si="0"/>
        <v>82.476190476190482</v>
      </c>
      <c r="F9">
        <v>102</v>
      </c>
      <c r="G9">
        <v>106</v>
      </c>
      <c r="H9">
        <v>122</v>
      </c>
      <c r="I9">
        <v>126</v>
      </c>
      <c r="J9" s="1">
        <f t="shared" si="1"/>
        <v>8.6065573770491799</v>
      </c>
      <c r="K9" s="1">
        <f t="shared" si="2"/>
        <v>8.3333333333333339</v>
      </c>
      <c r="L9">
        <v>8</v>
      </c>
      <c r="M9" s="1">
        <f t="shared" si="3"/>
        <v>1.25</v>
      </c>
      <c r="N9">
        <v>29</v>
      </c>
      <c r="O9">
        <v>21</v>
      </c>
      <c r="P9" s="1">
        <f t="shared" si="4"/>
        <v>36.206896551724135</v>
      </c>
      <c r="Q9">
        <v>80</v>
      </c>
      <c r="R9" s="1">
        <f t="shared" si="5"/>
        <v>3.8095238095238093</v>
      </c>
      <c r="S9" s="1">
        <f t="shared" si="6"/>
        <v>13.125</v>
      </c>
      <c r="T9">
        <v>446</v>
      </c>
      <c r="U9">
        <v>420</v>
      </c>
      <c r="V9" s="1">
        <f t="shared" si="7"/>
        <v>40</v>
      </c>
      <c r="W9">
        <v>76</v>
      </c>
      <c r="X9" s="1">
        <f t="shared" si="8"/>
        <v>7.2380952380952381</v>
      </c>
      <c r="Y9">
        <v>100</v>
      </c>
      <c r="Z9" s="1">
        <f t="shared" si="9"/>
        <v>76</v>
      </c>
      <c r="AA9" s="3" t="s">
        <v>47</v>
      </c>
    </row>
    <row r="10" spans="1:27" x14ac:dyDescent="0.25">
      <c r="B10">
        <v>3</v>
      </c>
      <c r="C10">
        <v>776</v>
      </c>
      <c r="D10">
        <v>588</v>
      </c>
      <c r="E10" s="1">
        <f t="shared" si="0"/>
        <v>75.773195876288653</v>
      </c>
      <c r="F10">
        <v>96</v>
      </c>
      <c r="G10">
        <v>101</v>
      </c>
      <c r="H10">
        <v>108</v>
      </c>
      <c r="I10">
        <v>124</v>
      </c>
      <c r="J10" s="1">
        <f t="shared" si="1"/>
        <v>7.1851851851851851</v>
      </c>
      <c r="K10" s="1">
        <f t="shared" si="2"/>
        <v>6.258064516129032</v>
      </c>
      <c r="L10">
        <v>8</v>
      </c>
      <c r="M10" s="1">
        <f t="shared" si="3"/>
        <v>1.967741935483871</v>
      </c>
      <c r="N10">
        <v>26</v>
      </c>
      <c r="O10">
        <v>14</v>
      </c>
      <c r="P10" s="1">
        <f t="shared" si="4"/>
        <v>29.846153846153847</v>
      </c>
      <c r="Q10">
        <v>62</v>
      </c>
      <c r="R10" s="1">
        <f t="shared" si="5"/>
        <v>4.4285714285714288</v>
      </c>
      <c r="S10" s="1">
        <f t="shared" si="6"/>
        <v>12.516129032258064</v>
      </c>
      <c r="T10">
        <v>348</v>
      </c>
      <c r="U10">
        <v>240</v>
      </c>
      <c r="V10" s="1">
        <f t="shared" si="7"/>
        <v>30.927835051546392</v>
      </c>
      <c r="W10">
        <v>60</v>
      </c>
      <c r="X10" s="1">
        <f t="shared" si="8"/>
        <v>7.731958762886598</v>
      </c>
      <c r="Y10">
        <v>122</v>
      </c>
      <c r="Z10" s="1">
        <f t="shared" si="9"/>
        <v>49.180327868852459</v>
      </c>
    </row>
    <row r="11" spans="1:27" x14ac:dyDescent="0.25">
      <c r="A11">
        <v>10397</v>
      </c>
      <c r="B11">
        <v>2</v>
      </c>
      <c r="C11">
        <v>792</v>
      </c>
      <c r="D11">
        <v>630</v>
      </c>
      <c r="E11" s="1">
        <f t="shared" si="0"/>
        <v>79.545454545454547</v>
      </c>
      <c r="F11">
        <v>83</v>
      </c>
      <c r="G11">
        <v>88</v>
      </c>
      <c r="H11">
        <v>108</v>
      </c>
      <c r="I11">
        <v>108</v>
      </c>
      <c r="J11" s="1">
        <f t="shared" si="1"/>
        <v>7.333333333333333</v>
      </c>
      <c r="K11" s="1">
        <f t="shared" si="2"/>
        <v>7.333333333333333</v>
      </c>
      <c r="L11">
        <v>7.5</v>
      </c>
      <c r="M11" s="1">
        <f t="shared" si="3"/>
        <v>1.6557377049180328</v>
      </c>
      <c r="N11">
        <v>18</v>
      </c>
      <c r="O11">
        <v>11.5</v>
      </c>
      <c r="P11" s="1">
        <f t="shared" si="4"/>
        <v>44</v>
      </c>
      <c r="Q11">
        <v>61</v>
      </c>
      <c r="R11" s="1">
        <f t="shared" si="5"/>
        <v>5.3043478260869561</v>
      </c>
      <c r="S11" s="1">
        <f t="shared" si="6"/>
        <v>12.983606557377049</v>
      </c>
      <c r="T11">
        <v>368</v>
      </c>
      <c r="U11">
        <v>262</v>
      </c>
      <c r="V11" s="1">
        <f t="shared" si="7"/>
        <v>33.080808080808083</v>
      </c>
      <c r="W11">
        <v>61</v>
      </c>
      <c r="X11" s="1">
        <f t="shared" si="8"/>
        <v>7.7020202020202015</v>
      </c>
      <c r="Y11">
        <v>101</v>
      </c>
      <c r="Z11" s="1">
        <f t="shared" si="9"/>
        <v>60.396039603960396</v>
      </c>
    </row>
    <row r="12" spans="1:27" x14ac:dyDescent="0.25">
      <c r="B12">
        <v>3</v>
      </c>
      <c r="C12">
        <v>800</v>
      </c>
      <c r="D12">
        <v>640</v>
      </c>
      <c r="E12" s="1">
        <f t="shared" si="0"/>
        <v>80</v>
      </c>
      <c r="F12">
        <v>76</v>
      </c>
      <c r="G12">
        <v>80</v>
      </c>
      <c r="H12">
        <v>114</v>
      </c>
      <c r="I12">
        <v>116</v>
      </c>
      <c r="J12" s="1">
        <f t="shared" si="1"/>
        <v>7.0175438596491224</v>
      </c>
      <c r="K12" s="1">
        <f t="shared" si="2"/>
        <v>6.8965517241379306</v>
      </c>
      <c r="L12">
        <v>7.5</v>
      </c>
      <c r="M12" s="1">
        <f t="shared" si="3"/>
        <v>1.4761904761904763</v>
      </c>
      <c r="N12">
        <v>18</v>
      </c>
      <c r="O12">
        <v>13</v>
      </c>
      <c r="P12" s="1">
        <f t="shared" si="4"/>
        <v>44.444444444444443</v>
      </c>
      <c r="Q12">
        <v>63</v>
      </c>
      <c r="R12" s="1">
        <f t="shared" si="5"/>
        <v>4.8461538461538458</v>
      </c>
      <c r="S12" s="1">
        <f t="shared" si="6"/>
        <v>12.698412698412698</v>
      </c>
      <c r="T12">
        <v>341</v>
      </c>
      <c r="U12">
        <v>299</v>
      </c>
      <c r="V12" s="1">
        <f t="shared" si="7"/>
        <v>37.375</v>
      </c>
      <c r="W12">
        <v>58</v>
      </c>
      <c r="X12" s="1">
        <f t="shared" si="8"/>
        <v>7.2499999999999991</v>
      </c>
      <c r="Y12">
        <v>93</v>
      </c>
      <c r="Z12" s="1">
        <f t="shared" si="9"/>
        <v>62.365591397849464</v>
      </c>
    </row>
    <row r="13" spans="1:27" x14ac:dyDescent="0.25">
      <c r="A13">
        <v>10398</v>
      </c>
      <c r="B13">
        <v>2</v>
      </c>
      <c r="C13">
        <v>1088</v>
      </c>
      <c r="D13">
        <v>904</v>
      </c>
      <c r="E13" s="1">
        <f t="shared" si="0"/>
        <v>83.088235294117652</v>
      </c>
      <c r="F13">
        <v>95</v>
      </c>
      <c r="G13">
        <v>102</v>
      </c>
      <c r="H13">
        <v>107</v>
      </c>
      <c r="I13">
        <v>117</v>
      </c>
      <c r="J13" s="1">
        <f t="shared" si="1"/>
        <v>10.16822429906542</v>
      </c>
      <c r="K13" s="1">
        <f t="shared" si="2"/>
        <v>9.2991452991452999</v>
      </c>
      <c r="L13">
        <v>8</v>
      </c>
      <c r="M13" s="1">
        <f t="shared" si="3"/>
        <v>1.5555555555555556</v>
      </c>
      <c r="N13">
        <v>32.5</v>
      </c>
      <c r="O13">
        <v>16.5</v>
      </c>
      <c r="P13" s="1">
        <f t="shared" si="4"/>
        <v>33.476923076923079</v>
      </c>
      <c r="Q13">
        <v>72</v>
      </c>
      <c r="R13" s="1">
        <f t="shared" si="5"/>
        <v>4.3636363636363633</v>
      </c>
      <c r="S13" s="1">
        <f t="shared" si="6"/>
        <v>15.111111111111111</v>
      </c>
      <c r="T13">
        <v>372</v>
      </c>
      <c r="U13">
        <v>532</v>
      </c>
      <c r="V13" s="1">
        <f t="shared" si="7"/>
        <v>48.897058823529413</v>
      </c>
      <c r="W13">
        <v>77</v>
      </c>
      <c r="X13" s="1">
        <f t="shared" si="8"/>
        <v>7.0772058823529411</v>
      </c>
      <c r="Y13">
        <v>112</v>
      </c>
      <c r="Z13" s="1">
        <f t="shared" si="9"/>
        <v>68.75</v>
      </c>
    </row>
    <row r="14" spans="1:27" x14ac:dyDescent="0.25">
      <c r="A14">
        <v>10198</v>
      </c>
      <c r="B14">
        <v>4</v>
      </c>
      <c r="C14">
        <v>740</v>
      </c>
      <c r="D14">
        <v>590</v>
      </c>
      <c r="E14" s="1">
        <f t="shared" si="0"/>
        <v>79.729729729729726</v>
      </c>
      <c r="F14">
        <v>77</v>
      </c>
      <c r="G14">
        <v>81</v>
      </c>
      <c r="H14">
        <v>119</v>
      </c>
      <c r="I14">
        <v>135</v>
      </c>
      <c r="J14" s="1">
        <f t="shared" si="1"/>
        <v>6.2184873949579833</v>
      </c>
      <c r="K14" s="1">
        <f t="shared" si="2"/>
        <v>5.4814814814814818</v>
      </c>
      <c r="L14">
        <v>7.5</v>
      </c>
      <c r="M14" s="1">
        <f t="shared" si="3"/>
        <v>1.8301886792452831</v>
      </c>
      <c r="N14">
        <v>20</v>
      </c>
      <c r="O14">
        <v>11</v>
      </c>
      <c r="P14" s="1">
        <f t="shared" si="4"/>
        <v>37</v>
      </c>
      <c r="Q14">
        <v>53</v>
      </c>
      <c r="R14" s="1">
        <f t="shared" si="5"/>
        <v>4.8181818181818183</v>
      </c>
      <c r="S14" s="1">
        <f t="shared" si="6"/>
        <v>13.962264150943396</v>
      </c>
      <c r="T14">
        <v>320</v>
      </c>
      <c r="U14">
        <v>270</v>
      </c>
      <c r="V14" s="1">
        <f t="shared" si="7"/>
        <v>36.486486486486484</v>
      </c>
      <c r="W14">
        <v>60</v>
      </c>
      <c r="X14" s="1">
        <f t="shared" si="8"/>
        <v>8.1081081081081088</v>
      </c>
      <c r="Y14">
        <v>97</v>
      </c>
      <c r="Z14" s="1">
        <f t="shared" si="9"/>
        <v>61.855670103092784</v>
      </c>
    </row>
    <row r="15" spans="1:27" x14ac:dyDescent="0.25">
      <c r="A15">
        <v>10199</v>
      </c>
      <c r="B15">
        <v>2</v>
      </c>
      <c r="C15">
        <v>894</v>
      </c>
      <c r="D15">
        <v>720</v>
      </c>
      <c r="E15" s="1">
        <f t="shared" si="0"/>
        <v>80.536912751677846</v>
      </c>
      <c r="F15">
        <v>87</v>
      </c>
      <c r="G15">
        <v>91</v>
      </c>
      <c r="H15">
        <v>117</v>
      </c>
      <c r="I15">
        <v>132</v>
      </c>
      <c r="J15" s="1">
        <f t="shared" si="1"/>
        <v>7.6410256410256414</v>
      </c>
      <c r="K15" s="1">
        <f t="shared" si="2"/>
        <v>6.7727272727272725</v>
      </c>
      <c r="L15">
        <v>7.5</v>
      </c>
      <c r="M15" s="1">
        <f t="shared" si="3"/>
        <v>1.5441176470588236</v>
      </c>
      <c r="N15">
        <v>28</v>
      </c>
      <c r="O15">
        <v>16</v>
      </c>
      <c r="P15" s="1">
        <f t="shared" si="4"/>
        <v>31.928571428571427</v>
      </c>
      <c r="Q15">
        <v>68</v>
      </c>
      <c r="R15" s="1">
        <f t="shared" si="5"/>
        <v>4.25</v>
      </c>
      <c r="S15" s="1">
        <f t="shared" si="6"/>
        <v>13.147058823529411</v>
      </c>
      <c r="T15">
        <v>254</v>
      </c>
      <c r="U15">
        <v>466</v>
      </c>
      <c r="V15" s="1">
        <f t="shared" si="7"/>
        <v>52.125279642058167</v>
      </c>
      <c r="W15">
        <v>62</v>
      </c>
      <c r="X15" s="1">
        <f t="shared" si="8"/>
        <v>6.9351230425055936</v>
      </c>
      <c r="Y15">
        <v>105</v>
      </c>
      <c r="Z15" s="1">
        <f t="shared" si="9"/>
        <v>59.047619047619051</v>
      </c>
    </row>
    <row r="16" spans="1:27" x14ac:dyDescent="0.25">
      <c r="A16">
        <v>10202</v>
      </c>
      <c r="C16">
        <v>1190</v>
      </c>
      <c r="D16">
        <v>990</v>
      </c>
      <c r="E16" s="1">
        <f t="shared" si="0"/>
        <v>83.193277310924373</v>
      </c>
      <c r="F16">
        <v>98</v>
      </c>
      <c r="G16">
        <v>105</v>
      </c>
      <c r="H16">
        <v>121</v>
      </c>
      <c r="I16">
        <v>145</v>
      </c>
      <c r="J16" s="1">
        <f t="shared" si="1"/>
        <v>9.8347107438016526</v>
      </c>
      <c r="K16" s="1">
        <f t="shared" si="2"/>
        <v>8.2068965517241388</v>
      </c>
      <c r="L16">
        <v>8</v>
      </c>
      <c r="M16" s="1">
        <f t="shared" si="3"/>
        <v>1.6153846153846154</v>
      </c>
      <c r="N16">
        <v>42</v>
      </c>
      <c r="O16">
        <v>18</v>
      </c>
      <c r="P16" s="1">
        <f t="shared" si="4"/>
        <v>28.333333333333332</v>
      </c>
      <c r="Q16">
        <v>78</v>
      </c>
      <c r="R16" s="1">
        <f t="shared" si="5"/>
        <v>4.333333333333333</v>
      </c>
      <c r="S16" s="1">
        <f t="shared" si="6"/>
        <v>15.256410256410257</v>
      </c>
      <c r="T16">
        <v>440</v>
      </c>
      <c r="U16">
        <v>550</v>
      </c>
      <c r="V16" s="1">
        <f t="shared" si="7"/>
        <v>46.218487394957982</v>
      </c>
      <c r="W16">
        <v>89</v>
      </c>
      <c r="X16" s="1">
        <f t="shared" si="8"/>
        <v>7.4789915966386555</v>
      </c>
      <c r="Y16">
        <v>126</v>
      </c>
      <c r="Z16" s="1">
        <f t="shared" si="9"/>
        <v>70.634920634920633</v>
      </c>
    </row>
    <row r="18" spans="1:27" x14ac:dyDescent="0.25">
      <c r="A18" t="s">
        <v>81</v>
      </c>
      <c r="C18" s="2">
        <f>AVERAGE(C2:C16)</f>
        <v>856.26666666666665</v>
      </c>
      <c r="D18" s="2">
        <f t="shared" ref="D18:Z18" si="10">AVERAGE(D2:D16)</f>
        <v>693.73333333333335</v>
      </c>
      <c r="E18" s="2">
        <f t="shared" si="10"/>
        <v>80.733772889905012</v>
      </c>
      <c r="F18" s="2">
        <f t="shared" si="10"/>
        <v>86.266666666666666</v>
      </c>
      <c r="G18" s="2">
        <f t="shared" si="10"/>
        <v>90.666666666666671</v>
      </c>
      <c r="H18" s="2">
        <f t="shared" si="10"/>
        <v>115.33333333333333</v>
      </c>
      <c r="I18" s="2">
        <f t="shared" si="10"/>
        <v>123.86666666666666</v>
      </c>
      <c r="J18" s="2">
        <f t="shared" si="10"/>
        <v>7.4368890884424586</v>
      </c>
      <c r="K18" s="2">
        <f t="shared" si="10"/>
        <v>6.8933657261976133</v>
      </c>
      <c r="L18" s="2">
        <f t="shared" si="10"/>
        <v>7.6</v>
      </c>
      <c r="M18" s="2">
        <f t="shared" si="10"/>
        <v>1.6278240531433605</v>
      </c>
      <c r="N18" s="2">
        <f t="shared" si="10"/>
        <v>23.933333333333334</v>
      </c>
      <c r="O18" s="2">
        <f t="shared" si="10"/>
        <v>13.566666666666666</v>
      </c>
      <c r="P18" s="2">
        <f t="shared" si="10"/>
        <v>36.724370967853694</v>
      </c>
      <c r="Q18" s="2">
        <f t="shared" si="10"/>
        <v>61.8</v>
      </c>
      <c r="R18" s="2">
        <f t="shared" si="10"/>
        <v>4.6487419585245666</v>
      </c>
      <c r="S18" s="2">
        <f t="shared" si="10"/>
        <v>13.788645546011157</v>
      </c>
      <c r="T18" s="2">
        <f t="shared" si="10"/>
        <v>382.46666666666664</v>
      </c>
      <c r="U18" s="2">
        <f t="shared" si="10"/>
        <v>311.26666666666665</v>
      </c>
      <c r="V18" s="2">
        <f t="shared" si="10"/>
        <v>34.61088465078452</v>
      </c>
      <c r="W18" s="2">
        <f t="shared" si="10"/>
        <v>62.466666666666669</v>
      </c>
      <c r="X18" s="2">
        <f t="shared" si="10"/>
        <v>7.3621380902776794</v>
      </c>
      <c r="Y18" s="2">
        <f t="shared" si="10"/>
        <v>99.933333333333337</v>
      </c>
      <c r="Z18" s="2">
        <f t="shared" si="10"/>
        <v>62.423857609697912</v>
      </c>
    </row>
    <row r="19" spans="1:27" x14ac:dyDescent="0.25">
      <c r="A19" t="s">
        <v>75</v>
      </c>
      <c r="C19">
        <f>COUNTA(C2:C16)</f>
        <v>15</v>
      </c>
      <c r="D19">
        <f t="shared" ref="D19:Z19" si="11">COUNTA(D2:D16)</f>
        <v>15</v>
      </c>
      <c r="E19">
        <f t="shared" si="11"/>
        <v>15</v>
      </c>
      <c r="F19">
        <f t="shared" si="11"/>
        <v>15</v>
      </c>
      <c r="G19">
        <f t="shared" si="11"/>
        <v>15</v>
      </c>
      <c r="H19">
        <f t="shared" si="11"/>
        <v>15</v>
      </c>
      <c r="I19">
        <f t="shared" si="11"/>
        <v>15</v>
      </c>
      <c r="J19">
        <f t="shared" si="11"/>
        <v>15</v>
      </c>
      <c r="K19">
        <f t="shared" si="11"/>
        <v>15</v>
      </c>
      <c r="L19">
        <f t="shared" si="11"/>
        <v>15</v>
      </c>
      <c r="M19">
        <f t="shared" si="11"/>
        <v>15</v>
      </c>
      <c r="N19">
        <f t="shared" si="11"/>
        <v>15</v>
      </c>
      <c r="O19">
        <f t="shared" si="11"/>
        <v>15</v>
      </c>
      <c r="P19">
        <f t="shared" si="11"/>
        <v>15</v>
      </c>
      <c r="Q19">
        <f t="shared" si="11"/>
        <v>15</v>
      </c>
      <c r="R19">
        <f t="shared" si="11"/>
        <v>15</v>
      </c>
      <c r="S19">
        <f t="shared" si="11"/>
        <v>15</v>
      </c>
      <c r="T19">
        <f t="shared" si="11"/>
        <v>15</v>
      </c>
      <c r="U19">
        <f t="shared" si="11"/>
        <v>15</v>
      </c>
      <c r="V19">
        <f t="shared" si="11"/>
        <v>15</v>
      </c>
      <c r="W19">
        <f t="shared" si="11"/>
        <v>15</v>
      </c>
      <c r="X19">
        <f t="shared" si="11"/>
        <v>15</v>
      </c>
      <c r="Y19">
        <f t="shared" si="11"/>
        <v>15</v>
      </c>
      <c r="Z19">
        <f t="shared" si="11"/>
        <v>15</v>
      </c>
    </row>
    <row r="20" spans="1:27" x14ac:dyDescent="0.25">
      <c r="A20" t="s">
        <v>82</v>
      </c>
      <c r="C20">
        <f>SQRT(C19)</f>
        <v>3.872983346207417</v>
      </c>
      <c r="D20">
        <f t="shared" ref="D20:Z20" si="12">SQRT(D19)</f>
        <v>3.872983346207417</v>
      </c>
      <c r="E20">
        <f t="shared" si="12"/>
        <v>3.872983346207417</v>
      </c>
      <c r="F20">
        <f t="shared" si="12"/>
        <v>3.872983346207417</v>
      </c>
      <c r="G20">
        <f t="shared" si="12"/>
        <v>3.872983346207417</v>
      </c>
      <c r="H20">
        <f t="shared" si="12"/>
        <v>3.872983346207417</v>
      </c>
      <c r="I20">
        <f t="shared" si="12"/>
        <v>3.872983346207417</v>
      </c>
      <c r="J20">
        <f t="shared" si="12"/>
        <v>3.872983346207417</v>
      </c>
      <c r="K20">
        <f t="shared" si="12"/>
        <v>3.872983346207417</v>
      </c>
      <c r="L20">
        <f t="shared" si="12"/>
        <v>3.872983346207417</v>
      </c>
      <c r="M20">
        <f t="shared" si="12"/>
        <v>3.872983346207417</v>
      </c>
      <c r="N20">
        <f t="shared" si="12"/>
        <v>3.872983346207417</v>
      </c>
      <c r="O20">
        <f t="shared" si="12"/>
        <v>3.872983346207417</v>
      </c>
      <c r="P20">
        <f t="shared" si="12"/>
        <v>3.872983346207417</v>
      </c>
      <c r="Q20">
        <f t="shared" si="12"/>
        <v>3.872983346207417</v>
      </c>
      <c r="R20">
        <f t="shared" si="12"/>
        <v>3.872983346207417</v>
      </c>
      <c r="S20">
        <f t="shared" si="12"/>
        <v>3.872983346207417</v>
      </c>
      <c r="T20">
        <f t="shared" si="12"/>
        <v>3.872983346207417</v>
      </c>
      <c r="U20">
        <f t="shared" si="12"/>
        <v>3.872983346207417</v>
      </c>
      <c r="V20">
        <f t="shared" si="12"/>
        <v>3.872983346207417</v>
      </c>
      <c r="W20">
        <f t="shared" si="12"/>
        <v>3.872983346207417</v>
      </c>
      <c r="X20">
        <f t="shared" si="12"/>
        <v>3.872983346207417</v>
      </c>
      <c r="Y20">
        <f t="shared" si="12"/>
        <v>3.872983346207417</v>
      </c>
      <c r="Z20">
        <f t="shared" si="12"/>
        <v>3.872983346207417</v>
      </c>
    </row>
    <row r="21" spans="1:27" x14ac:dyDescent="0.25">
      <c r="A21" t="s">
        <v>76</v>
      </c>
      <c r="C21">
        <f>STDEV(C2:C16)</f>
        <v>203.88493486931958</v>
      </c>
      <c r="D21">
        <f t="shared" ref="D21:Z21" si="13">STDEV(D2:D16)</f>
        <v>179.32550876893703</v>
      </c>
      <c r="E21">
        <f t="shared" si="13"/>
        <v>1.9749107964263821</v>
      </c>
      <c r="F21">
        <f t="shared" si="13"/>
        <v>11.572545507528133</v>
      </c>
      <c r="G21">
        <f t="shared" si="13"/>
        <v>12.110601416389953</v>
      </c>
      <c r="H21">
        <f t="shared" si="13"/>
        <v>5.589105048046175</v>
      </c>
      <c r="I21">
        <f t="shared" si="13"/>
        <v>10.622527723573858</v>
      </c>
      <c r="J21">
        <f t="shared" si="13"/>
        <v>1.7614637382665472</v>
      </c>
      <c r="K21">
        <f t="shared" si="13"/>
        <v>1.3746419339274873</v>
      </c>
      <c r="L21">
        <f t="shared" si="13"/>
        <v>0.38729833462074176</v>
      </c>
      <c r="M21">
        <f t="shared" si="13"/>
        <v>0.18679277737901498</v>
      </c>
      <c r="N21">
        <f t="shared" si="13"/>
        <v>7.4543052437277213</v>
      </c>
      <c r="O21">
        <f t="shared" si="13"/>
        <v>3.4942129027184095</v>
      </c>
      <c r="P21">
        <f t="shared" si="13"/>
        <v>5.0629851003629973</v>
      </c>
      <c r="Q21">
        <f t="shared" si="13"/>
        <v>11.302338569643773</v>
      </c>
      <c r="R21">
        <f t="shared" si="13"/>
        <v>0.53442501320841029</v>
      </c>
      <c r="S21">
        <f t="shared" si="13"/>
        <v>1.2584738752198106</v>
      </c>
      <c r="T21">
        <f t="shared" si="13"/>
        <v>62.740812266096206</v>
      </c>
      <c r="U21">
        <f t="shared" si="13"/>
        <v>156.4181514250763</v>
      </c>
      <c r="V21">
        <f t="shared" si="13"/>
        <v>10.108513075508345</v>
      </c>
      <c r="W21">
        <f t="shared" si="13"/>
        <v>14.637850479720935</v>
      </c>
      <c r="X21">
        <f t="shared" si="13"/>
        <v>1.1218384315262591</v>
      </c>
      <c r="Y21">
        <f t="shared" si="13"/>
        <v>18.300923734167316</v>
      </c>
      <c r="Z21">
        <f t="shared" si="13"/>
        <v>9.0767580047866918</v>
      </c>
    </row>
    <row r="22" spans="1:27" x14ac:dyDescent="0.25">
      <c r="A22" t="s">
        <v>77</v>
      </c>
      <c r="C22">
        <v>2.145</v>
      </c>
      <c r="D22">
        <v>2.145</v>
      </c>
      <c r="E22">
        <v>2.145</v>
      </c>
      <c r="F22">
        <v>2.145</v>
      </c>
      <c r="G22">
        <v>2.145</v>
      </c>
      <c r="H22">
        <v>2.145</v>
      </c>
      <c r="I22">
        <v>2.145</v>
      </c>
      <c r="J22">
        <v>2.145</v>
      </c>
      <c r="K22">
        <v>2.145</v>
      </c>
      <c r="L22">
        <v>2.145</v>
      </c>
      <c r="M22">
        <v>2.145</v>
      </c>
      <c r="N22">
        <v>2.145</v>
      </c>
      <c r="O22">
        <v>2.145</v>
      </c>
      <c r="P22">
        <v>2.145</v>
      </c>
      <c r="Q22">
        <v>2.145</v>
      </c>
      <c r="R22">
        <v>2.145</v>
      </c>
      <c r="S22">
        <v>2.145</v>
      </c>
      <c r="T22">
        <v>2.145</v>
      </c>
      <c r="U22">
        <v>2.145</v>
      </c>
      <c r="V22">
        <v>2.145</v>
      </c>
      <c r="W22">
        <v>2.145</v>
      </c>
      <c r="X22">
        <v>2.145</v>
      </c>
      <c r="Y22">
        <v>2.145</v>
      </c>
      <c r="Z22">
        <v>2.145</v>
      </c>
    </row>
    <row r="23" spans="1:27" x14ac:dyDescent="0.25">
      <c r="A23" t="s">
        <v>78</v>
      </c>
      <c r="C23">
        <f>C22*C21/C20</f>
        <v>112.91894289267857</v>
      </c>
      <c r="D23">
        <f t="shared" ref="D23:Z23" si="14">D22*D21/D20</f>
        <v>99.317033388753927</v>
      </c>
      <c r="E23">
        <f t="shared" si="14"/>
        <v>1.0937779173470585</v>
      </c>
      <c r="F23">
        <f t="shared" si="14"/>
        <v>6.4092994714154008</v>
      </c>
      <c r="G23">
        <f t="shared" si="14"/>
        <v>6.7072945365474963</v>
      </c>
      <c r="H23">
        <f t="shared" si="14"/>
        <v>3.0954510402939897</v>
      </c>
      <c r="I23">
        <f t="shared" si="14"/>
        <v>5.8831448344280233</v>
      </c>
      <c r="J23">
        <f t="shared" si="14"/>
        <v>0.97556312042540738</v>
      </c>
      <c r="K23">
        <f t="shared" si="14"/>
        <v>0.76132704034523069</v>
      </c>
      <c r="L23">
        <f t="shared" si="14"/>
        <v>0.21450000000000002</v>
      </c>
      <c r="M23">
        <f t="shared" si="14"/>
        <v>0.10345268018524791</v>
      </c>
      <c r="N23">
        <f t="shared" si="14"/>
        <v>4.1284672095100845</v>
      </c>
      <c r="O23">
        <f t="shared" si="14"/>
        <v>1.9352230583874011</v>
      </c>
      <c r="P23">
        <f t="shared" si="14"/>
        <v>2.8040665475397111</v>
      </c>
      <c r="Q23">
        <f t="shared" si="14"/>
        <v>6.259648974640216</v>
      </c>
      <c r="R23">
        <f t="shared" si="14"/>
        <v>0.29598414216125779</v>
      </c>
      <c r="S23">
        <f t="shared" si="14"/>
        <v>0.69698891553197151</v>
      </c>
      <c r="T23">
        <f t="shared" si="14"/>
        <v>34.74815930787868</v>
      </c>
      <c r="U23">
        <f t="shared" si="14"/>
        <v>86.630100058483478</v>
      </c>
      <c r="V23">
        <f t="shared" si="14"/>
        <v>5.5984646998800143</v>
      </c>
      <c r="W23">
        <f t="shared" si="14"/>
        <v>8.1069776119093806</v>
      </c>
      <c r="X23">
        <f t="shared" si="14"/>
        <v>0.62131520342844104</v>
      </c>
      <c r="Y23">
        <f t="shared" si="14"/>
        <v>10.135721716497814</v>
      </c>
      <c r="Z23">
        <f t="shared" si="14"/>
        <v>5.0270409603834016</v>
      </c>
    </row>
    <row r="24" spans="1:27" x14ac:dyDescent="0.25">
      <c r="A24" t="s">
        <v>79</v>
      </c>
      <c r="C24">
        <f>MIN(C2:C16)</f>
        <v>616</v>
      </c>
      <c r="D24">
        <f t="shared" ref="D24:Z24" si="15">MIN(D2:D16)</f>
        <v>496</v>
      </c>
      <c r="E24">
        <f t="shared" si="15"/>
        <v>75.773195876288653</v>
      </c>
      <c r="F24">
        <f t="shared" si="15"/>
        <v>71</v>
      </c>
      <c r="G24">
        <f t="shared" si="15"/>
        <v>75</v>
      </c>
      <c r="H24">
        <f t="shared" si="15"/>
        <v>107</v>
      </c>
      <c r="I24">
        <f t="shared" si="15"/>
        <v>108</v>
      </c>
      <c r="J24">
        <f t="shared" si="15"/>
        <v>5.0880000000000001</v>
      </c>
      <c r="K24">
        <f t="shared" si="15"/>
        <v>5.0880000000000001</v>
      </c>
      <c r="L24">
        <f t="shared" si="15"/>
        <v>7</v>
      </c>
      <c r="M24">
        <f t="shared" si="15"/>
        <v>1.25</v>
      </c>
      <c r="N24">
        <f t="shared" si="15"/>
        <v>14.5</v>
      </c>
      <c r="O24">
        <f t="shared" si="15"/>
        <v>9</v>
      </c>
      <c r="P24">
        <f t="shared" si="15"/>
        <v>28.333333333333332</v>
      </c>
      <c r="Q24">
        <f t="shared" si="15"/>
        <v>45</v>
      </c>
      <c r="R24">
        <f t="shared" si="15"/>
        <v>3.8095238095238093</v>
      </c>
      <c r="S24">
        <f t="shared" si="15"/>
        <v>12.516129032258064</v>
      </c>
      <c r="T24">
        <f t="shared" si="15"/>
        <v>254</v>
      </c>
      <c r="U24">
        <f t="shared" si="15"/>
        <v>154</v>
      </c>
      <c r="V24">
        <f t="shared" si="15"/>
        <v>23.195876288659793</v>
      </c>
      <c r="W24">
        <f t="shared" si="15"/>
        <v>35</v>
      </c>
      <c r="X24">
        <f t="shared" si="15"/>
        <v>4.5103092783505154</v>
      </c>
      <c r="Y24">
        <f t="shared" si="15"/>
        <v>75</v>
      </c>
      <c r="Z24">
        <f t="shared" si="15"/>
        <v>42.168674698795186</v>
      </c>
    </row>
    <row r="25" spans="1:27" x14ac:dyDescent="0.25">
      <c r="A25" t="s">
        <v>80</v>
      </c>
      <c r="C25">
        <f>MAX(C2:C16)</f>
        <v>1278</v>
      </c>
      <c r="D25">
        <f t="shared" ref="D25:Z25" si="16">MAX(D2:D16)</f>
        <v>1070</v>
      </c>
      <c r="E25">
        <f t="shared" si="16"/>
        <v>83.724569640062597</v>
      </c>
      <c r="F25">
        <f t="shared" si="16"/>
        <v>105</v>
      </c>
      <c r="G25">
        <f t="shared" si="16"/>
        <v>109</v>
      </c>
      <c r="H25">
        <f t="shared" si="16"/>
        <v>125</v>
      </c>
      <c r="I25">
        <f t="shared" si="16"/>
        <v>145</v>
      </c>
      <c r="J25">
        <f t="shared" si="16"/>
        <v>10.923076923076923</v>
      </c>
      <c r="K25">
        <f t="shared" si="16"/>
        <v>9.2991452991452999</v>
      </c>
      <c r="L25">
        <f t="shared" si="16"/>
        <v>8</v>
      </c>
      <c r="M25">
        <f t="shared" si="16"/>
        <v>1.967741935483871</v>
      </c>
      <c r="N25">
        <f t="shared" si="16"/>
        <v>42</v>
      </c>
      <c r="O25">
        <f t="shared" si="16"/>
        <v>21</v>
      </c>
      <c r="P25">
        <f t="shared" si="16"/>
        <v>44.444444444444443</v>
      </c>
      <c r="Q25">
        <f t="shared" si="16"/>
        <v>80</v>
      </c>
      <c r="R25">
        <f t="shared" si="16"/>
        <v>6</v>
      </c>
      <c r="S25">
        <f t="shared" si="16"/>
        <v>17.27027027027027</v>
      </c>
      <c r="T25">
        <f t="shared" si="16"/>
        <v>482</v>
      </c>
      <c r="U25">
        <f t="shared" si="16"/>
        <v>588</v>
      </c>
      <c r="V25">
        <f t="shared" si="16"/>
        <v>52.125279642058167</v>
      </c>
      <c r="W25">
        <f t="shared" si="16"/>
        <v>89</v>
      </c>
      <c r="X25">
        <f t="shared" si="16"/>
        <v>9.0796019900497509</v>
      </c>
      <c r="Y25">
        <f t="shared" si="16"/>
        <v>131</v>
      </c>
      <c r="Z25">
        <f t="shared" si="16"/>
        <v>76.923076923076934</v>
      </c>
    </row>
    <row r="26" spans="1:27" x14ac:dyDescent="0.25">
      <c r="A26" t="s">
        <v>83</v>
      </c>
      <c r="B26" s="2"/>
      <c r="C26">
        <f>C21/C18*100</f>
        <v>23.810915781997771</v>
      </c>
      <c r="D26">
        <f t="shared" ref="D26:Z26" si="17">D21/D18*100</f>
        <v>25.849342989948639</v>
      </c>
      <c r="E26">
        <f t="shared" si="17"/>
        <v>2.4462015408589011</v>
      </c>
      <c r="F26">
        <f t="shared" si="17"/>
        <v>13.414851824800772</v>
      </c>
      <c r="G26">
        <f t="shared" si="17"/>
        <v>13.357280973959506</v>
      </c>
      <c r="H26">
        <f t="shared" si="17"/>
        <v>4.8460448393463942</v>
      </c>
      <c r="I26">
        <f t="shared" si="17"/>
        <v>8.5757758801726514</v>
      </c>
      <c r="J26">
        <f t="shared" si="17"/>
        <v>23.685491572060794</v>
      </c>
      <c r="K26">
        <f t="shared" si="17"/>
        <v>19.941520420181462</v>
      </c>
      <c r="L26">
        <f t="shared" si="17"/>
        <v>5.0960307186939708</v>
      </c>
      <c r="M26">
        <f t="shared" si="17"/>
        <v>11.474997990004782</v>
      </c>
      <c r="N26">
        <f t="shared" si="17"/>
        <v>31.146122188277385</v>
      </c>
      <c r="O26">
        <f t="shared" si="17"/>
        <v>25.755869061806457</v>
      </c>
      <c r="P26">
        <f t="shared" si="17"/>
        <v>13.786444714859321</v>
      </c>
      <c r="Q26">
        <f t="shared" si="17"/>
        <v>18.28857373728766</v>
      </c>
      <c r="R26">
        <f t="shared" si="17"/>
        <v>11.496121272733062</v>
      </c>
      <c r="S26">
        <f t="shared" si="17"/>
        <v>9.1268853856633338</v>
      </c>
      <c r="T26">
        <f t="shared" si="17"/>
        <v>16.404256301053568</v>
      </c>
      <c r="U26">
        <f t="shared" si="17"/>
        <v>50.252136889615443</v>
      </c>
      <c r="V26">
        <f t="shared" si="17"/>
        <v>29.206167878980281</v>
      </c>
      <c r="W26">
        <f t="shared" si="17"/>
        <v>23.433058398699469</v>
      </c>
      <c r="X26">
        <f t="shared" si="17"/>
        <v>15.237943349741576</v>
      </c>
      <c r="Y26">
        <f t="shared" si="17"/>
        <v>18.31313248916009</v>
      </c>
      <c r="Z26">
        <f t="shared" si="17"/>
        <v>14.540527215633922</v>
      </c>
    </row>
    <row r="29" spans="1:27" x14ac:dyDescent="0.25">
      <c r="A29" t="s">
        <v>50</v>
      </c>
      <c r="B29" s="2"/>
      <c r="Z29" s="2"/>
    </row>
    <row r="30" spans="1:27" x14ac:dyDescent="0.25">
      <c r="A30" t="s">
        <v>0</v>
      </c>
      <c r="B30" t="s">
        <v>1</v>
      </c>
      <c r="C30" t="s">
        <v>66</v>
      </c>
      <c r="D30" s="2" t="s">
        <v>73</v>
      </c>
      <c r="E30" t="s">
        <v>51</v>
      </c>
      <c r="F30" s="1" t="s">
        <v>52</v>
      </c>
      <c r="G30" t="s">
        <v>2</v>
      </c>
      <c r="H30" t="s">
        <v>3</v>
      </c>
      <c r="I30" t="s">
        <v>67</v>
      </c>
      <c r="J30" t="s">
        <v>68</v>
      </c>
      <c r="K30" s="1" t="s">
        <v>4</v>
      </c>
      <c r="L30" s="1" t="s">
        <v>5</v>
      </c>
      <c r="M30" t="s">
        <v>6</v>
      </c>
      <c r="N30" s="1"/>
      <c r="O30" t="s">
        <v>70</v>
      </c>
      <c r="P30"/>
      <c r="Q30" s="1" t="s">
        <v>39</v>
      </c>
      <c r="R30" t="s">
        <v>8</v>
      </c>
      <c r="T30" s="1" t="s">
        <v>10</v>
      </c>
      <c r="U30" s="1" t="s">
        <v>74</v>
      </c>
      <c r="V30" s="1" t="s">
        <v>53</v>
      </c>
      <c r="W30" s="1" t="s">
        <v>54</v>
      </c>
      <c r="X30" s="1" t="s">
        <v>55</v>
      </c>
      <c r="Y30" s="1"/>
      <c r="Z30"/>
      <c r="AA30" s="2"/>
    </row>
    <row r="31" spans="1:27" x14ac:dyDescent="0.25">
      <c r="A31">
        <v>10387</v>
      </c>
      <c r="B31" s="2">
        <v>1</v>
      </c>
      <c r="C31">
        <v>760</v>
      </c>
      <c r="D31" s="2">
        <v>384</v>
      </c>
      <c r="E31" s="1">
        <f>C31-D31-R31</f>
        <v>321</v>
      </c>
      <c r="F31" s="1">
        <f>E31/C31*100</f>
        <v>42.236842105263158</v>
      </c>
      <c r="G31">
        <v>89</v>
      </c>
      <c r="H31">
        <v>93</v>
      </c>
      <c r="I31">
        <v>120</v>
      </c>
      <c r="J31">
        <v>127</v>
      </c>
      <c r="K31" s="1">
        <f>C31/I31</f>
        <v>6.333333333333333</v>
      </c>
      <c r="L31" s="1">
        <f>C31/J31</f>
        <v>5.984251968503937</v>
      </c>
      <c r="M31">
        <v>7.5</v>
      </c>
      <c r="N31" s="1"/>
      <c r="O31">
        <v>20</v>
      </c>
      <c r="P31"/>
      <c r="Q31" s="1">
        <f>C31/O31</f>
        <v>38</v>
      </c>
      <c r="R31">
        <v>55</v>
      </c>
      <c r="T31" s="1">
        <f>C31/R31</f>
        <v>13.818181818181818</v>
      </c>
      <c r="U31">
        <v>19</v>
      </c>
      <c r="V31" s="1">
        <v>7</v>
      </c>
      <c r="W31" s="1">
        <v>22</v>
      </c>
      <c r="X31" s="2">
        <f>W31/R31*100</f>
        <v>40</v>
      </c>
      <c r="Y31" s="1"/>
      <c r="AA31" s="2"/>
    </row>
    <row r="32" spans="1:27" x14ac:dyDescent="0.25">
      <c r="A32">
        <v>10397</v>
      </c>
      <c r="B32">
        <v>4</v>
      </c>
      <c r="C32">
        <v>800</v>
      </c>
      <c r="D32">
        <v>405</v>
      </c>
      <c r="E32" s="1">
        <v>339</v>
      </c>
      <c r="F32" s="1">
        <f t="shared" ref="F32:F38" si="18">E32/C32*100</f>
        <v>42.375</v>
      </c>
      <c r="G32">
        <v>77</v>
      </c>
      <c r="H32">
        <v>82</v>
      </c>
      <c r="I32">
        <v>119</v>
      </c>
      <c r="J32" s="1">
        <v>119</v>
      </c>
      <c r="K32" s="1">
        <f t="shared" ref="K32:K38" si="19">C32/I32</f>
        <v>6.7226890756302522</v>
      </c>
      <c r="L32" s="1">
        <f t="shared" ref="L32:L38" si="20">C32/J32</f>
        <v>6.7226890756302522</v>
      </c>
      <c r="M32">
        <v>7.5</v>
      </c>
      <c r="O32">
        <v>19.5</v>
      </c>
      <c r="Q32" s="1">
        <f t="shared" ref="Q32:Q38" si="21">C32/O32</f>
        <v>41.025641025641029</v>
      </c>
      <c r="R32" s="1">
        <v>56</v>
      </c>
      <c r="T32" s="1">
        <f t="shared" ref="T32:T38" si="22">C32/R32</f>
        <v>14.285714285714286</v>
      </c>
      <c r="U32">
        <v>22</v>
      </c>
      <c r="V32" s="1">
        <v>8</v>
      </c>
      <c r="W32" s="1">
        <v>28</v>
      </c>
      <c r="X32" s="2">
        <f t="shared" ref="X32:X38" si="23">W32/R32*100</f>
        <v>50</v>
      </c>
    </row>
    <row r="33" spans="1:24" x14ac:dyDescent="0.25">
      <c r="A33">
        <v>10198</v>
      </c>
      <c r="B33">
        <v>1</v>
      </c>
      <c r="C33">
        <v>636</v>
      </c>
      <c r="D33">
        <v>216</v>
      </c>
      <c r="E33" s="1">
        <v>370</v>
      </c>
      <c r="F33" s="1">
        <f t="shared" si="18"/>
        <v>58.176100628930818</v>
      </c>
      <c r="G33">
        <v>77</v>
      </c>
      <c r="H33">
        <v>82</v>
      </c>
      <c r="I33">
        <v>105</v>
      </c>
      <c r="J33" s="1">
        <v>125</v>
      </c>
      <c r="K33" s="1">
        <f t="shared" si="19"/>
        <v>6.0571428571428569</v>
      </c>
      <c r="L33" s="1">
        <f t="shared" si="20"/>
        <v>5.0880000000000001</v>
      </c>
      <c r="M33">
        <v>7.5</v>
      </c>
      <c r="O33">
        <v>15</v>
      </c>
      <c r="Q33" s="1">
        <f t="shared" si="21"/>
        <v>42.4</v>
      </c>
      <c r="R33" s="1">
        <v>50</v>
      </c>
      <c r="T33" s="1">
        <f t="shared" si="22"/>
        <v>12.72</v>
      </c>
      <c r="U33">
        <v>19</v>
      </c>
      <c r="V33" s="1">
        <v>7</v>
      </c>
      <c r="W33" s="1">
        <v>28</v>
      </c>
      <c r="X33" s="2">
        <f t="shared" si="23"/>
        <v>56.000000000000007</v>
      </c>
    </row>
    <row r="34" spans="1:24" x14ac:dyDescent="0.25">
      <c r="B34" s="2">
        <v>2</v>
      </c>
      <c r="C34">
        <v>754</v>
      </c>
      <c r="D34">
        <v>186</v>
      </c>
      <c r="E34" s="1">
        <v>517</v>
      </c>
      <c r="F34" s="1">
        <f t="shared" si="18"/>
        <v>68.567639257294431</v>
      </c>
      <c r="G34">
        <v>89</v>
      </c>
      <c r="H34">
        <v>92</v>
      </c>
      <c r="I34">
        <v>103</v>
      </c>
      <c r="J34" s="1">
        <v>134</v>
      </c>
      <c r="K34" s="1">
        <f t="shared" si="19"/>
        <v>7.3203883495145634</v>
      </c>
      <c r="L34" s="1">
        <f t="shared" si="20"/>
        <v>5.6268656716417906</v>
      </c>
      <c r="M34">
        <v>7</v>
      </c>
      <c r="O34">
        <v>18</v>
      </c>
      <c r="Q34" s="1">
        <f t="shared" si="21"/>
        <v>41.888888888888886</v>
      </c>
      <c r="R34" s="1">
        <v>51</v>
      </c>
      <c r="T34" s="1">
        <f t="shared" si="22"/>
        <v>14.784313725490197</v>
      </c>
      <c r="U34">
        <v>20</v>
      </c>
      <c r="V34" s="1">
        <v>7</v>
      </c>
      <c r="W34" s="1">
        <v>29</v>
      </c>
      <c r="X34" s="2">
        <f t="shared" si="23"/>
        <v>56.862745098039213</v>
      </c>
    </row>
    <row r="35" spans="1:24" x14ac:dyDescent="0.25">
      <c r="B35" s="2">
        <v>3</v>
      </c>
      <c r="C35">
        <v>644</v>
      </c>
      <c r="D35">
        <v>210</v>
      </c>
      <c r="E35" s="1">
        <v>387</v>
      </c>
      <c r="F35" s="1">
        <f t="shared" si="18"/>
        <v>60.093167701863358</v>
      </c>
      <c r="G35">
        <v>79</v>
      </c>
      <c r="H35">
        <v>82</v>
      </c>
      <c r="I35">
        <v>103</v>
      </c>
      <c r="J35" s="1">
        <v>131</v>
      </c>
      <c r="K35" s="1">
        <f t="shared" si="19"/>
        <v>6.2524271844660193</v>
      </c>
      <c r="L35" s="1">
        <f t="shared" si="20"/>
        <v>4.9160305343511448</v>
      </c>
      <c r="M35">
        <v>7.5</v>
      </c>
      <c r="O35">
        <v>16</v>
      </c>
      <c r="Q35" s="1">
        <f t="shared" si="21"/>
        <v>40.25</v>
      </c>
      <c r="R35" s="1">
        <v>47</v>
      </c>
      <c r="T35" s="1">
        <f t="shared" si="22"/>
        <v>13.702127659574469</v>
      </c>
      <c r="U35">
        <v>21</v>
      </c>
      <c r="V35" s="1">
        <v>7</v>
      </c>
      <c r="W35" s="1">
        <v>23</v>
      </c>
      <c r="X35" s="2">
        <f t="shared" si="23"/>
        <v>48.936170212765958</v>
      </c>
    </row>
    <row r="36" spans="1:24" x14ac:dyDescent="0.25">
      <c r="B36" s="2">
        <v>5</v>
      </c>
      <c r="C36">
        <v>726</v>
      </c>
      <c r="D36">
        <v>218</v>
      </c>
      <c r="E36" s="1">
        <v>459</v>
      </c>
      <c r="F36" s="1">
        <f t="shared" si="18"/>
        <v>63.223140495867767</v>
      </c>
      <c r="G36">
        <v>85</v>
      </c>
      <c r="H36">
        <v>88</v>
      </c>
      <c r="I36">
        <v>130</v>
      </c>
      <c r="J36" s="1">
        <v>136</v>
      </c>
      <c r="K36" s="1">
        <f t="shared" si="19"/>
        <v>5.5846153846153843</v>
      </c>
      <c r="L36" s="1">
        <f t="shared" si="20"/>
        <v>5.3382352941176467</v>
      </c>
      <c r="M36" s="1">
        <v>7</v>
      </c>
      <c r="O36">
        <v>17.5</v>
      </c>
      <c r="Q36" s="1">
        <f t="shared" si="21"/>
        <v>41.485714285714288</v>
      </c>
      <c r="R36" s="1">
        <v>49</v>
      </c>
      <c r="T36" s="1">
        <f t="shared" si="22"/>
        <v>14.816326530612244</v>
      </c>
      <c r="U36">
        <v>20</v>
      </c>
      <c r="V36" s="1">
        <v>7</v>
      </c>
      <c r="W36" s="1">
        <v>30</v>
      </c>
      <c r="X36" s="2">
        <f t="shared" si="23"/>
        <v>61.224489795918366</v>
      </c>
    </row>
    <row r="37" spans="1:24" x14ac:dyDescent="0.25">
      <c r="B37" s="2">
        <v>6</v>
      </c>
      <c r="C37">
        <v>706</v>
      </c>
      <c r="D37">
        <v>227</v>
      </c>
      <c r="E37" s="1">
        <v>432</v>
      </c>
      <c r="F37" s="1">
        <f t="shared" si="18"/>
        <v>61.189801699716718</v>
      </c>
      <c r="G37">
        <v>80</v>
      </c>
      <c r="H37">
        <v>84</v>
      </c>
      <c r="I37">
        <v>120</v>
      </c>
      <c r="J37" s="1">
        <v>127</v>
      </c>
      <c r="K37" s="1">
        <f t="shared" si="19"/>
        <v>5.8833333333333337</v>
      </c>
      <c r="L37" s="1">
        <f t="shared" si="20"/>
        <v>5.5590551181102361</v>
      </c>
      <c r="M37" s="1">
        <v>7</v>
      </c>
      <c r="O37">
        <v>17.5</v>
      </c>
      <c r="Q37" s="1">
        <f t="shared" si="21"/>
        <v>40.342857142857142</v>
      </c>
      <c r="R37" s="1">
        <v>47</v>
      </c>
      <c r="T37" s="1">
        <f t="shared" si="22"/>
        <v>15.021276595744681</v>
      </c>
      <c r="U37">
        <v>19</v>
      </c>
      <c r="V37" s="1">
        <v>6.5</v>
      </c>
      <c r="W37" s="1">
        <v>30</v>
      </c>
      <c r="X37" s="2">
        <f t="shared" si="23"/>
        <v>63.829787234042556</v>
      </c>
    </row>
    <row r="38" spans="1:24" x14ac:dyDescent="0.25">
      <c r="A38">
        <v>10199</v>
      </c>
      <c r="B38" s="2">
        <v>1</v>
      </c>
      <c r="C38">
        <v>846</v>
      </c>
      <c r="D38">
        <v>323</v>
      </c>
      <c r="E38" s="1">
        <v>469</v>
      </c>
      <c r="F38" s="1">
        <f t="shared" si="18"/>
        <v>55.437352245862883</v>
      </c>
      <c r="G38">
        <v>89</v>
      </c>
      <c r="H38">
        <v>92</v>
      </c>
      <c r="I38">
        <v>130</v>
      </c>
      <c r="J38" s="1">
        <v>138</v>
      </c>
      <c r="K38" s="1">
        <f t="shared" si="19"/>
        <v>6.5076923076923077</v>
      </c>
      <c r="L38" s="1">
        <f t="shared" si="20"/>
        <v>6.1304347826086953</v>
      </c>
      <c r="M38" s="1">
        <v>7.5</v>
      </c>
      <c r="O38">
        <v>20</v>
      </c>
      <c r="Q38" s="1">
        <f t="shared" si="21"/>
        <v>42.3</v>
      </c>
      <c r="R38" s="1">
        <v>54</v>
      </c>
      <c r="T38" s="1">
        <f t="shared" si="22"/>
        <v>15.666666666666666</v>
      </c>
      <c r="U38">
        <v>21</v>
      </c>
      <c r="V38" s="1">
        <v>7.5</v>
      </c>
      <c r="W38" s="1">
        <v>24</v>
      </c>
      <c r="X38" s="2">
        <f t="shared" si="23"/>
        <v>44.444444444444443</v>
      </c>
    </row>
    <row r="40" spans="1:24" x14ac:dyDescent="0.25">
      <c r="A40" t="s">
        <v>81</v>
      </c>
      <c r="C40" s="2">
        <f>AVERAGE(C31:C38)</f>
        <v>734</v>
      </c>
      <c r="D40" s="2">
        <f t="shared" ref="D40:X40" si="24">AVERAGE(D31:D38)</f>
        <v>271.125</v>
      </c>
      <c r="E40" s="2">
        <f t="shared" si="24"/>
        <v>411.75</v>
      </c>
      <c r="F40" s="2">
        <f t="shared" si="24"/>
        <v>56.412380516849893</v>
      </c>
      <c r="G40" s="2">
        <f t="shared" si="24"/>
        <v>83.125</v>
      </c>
      <c r="H40" s="2">
        <f t="shared" si="24"/>
        <v>86.875</v>
      </c>
      <c r="I40" s="2">
        <f t="shared" si="24"/>
        <v>116.25</v>
      </c>
      <c r="J40" s="2">
        <f t="shared" si="24"/>
        <v>129.625</v>
      </c>
      <c r="K40" s="2">
        <f t="shared" si="24"/>
        <v>6.332702728216006</v>
      </c>
      <c r="L40" s="2">
        <f t="shared" si="24"/>
        <v>5.6706953056204634</v>
      </c>
      <c r="M40" s="2">
        <f t="shared" si="24"/>
        <v>7.3125</v>
      </c>
      <c r="N40" s="2"/>
      <c r="O40" s="2">
        <f t="shared" si="24"/>
        <v>17.9375</v>
      </c>
      <c r="P40" s="2"/>
      <c r="Q40" s="2">
        <f t="shared" si="24"/>
        <v>40.961637667887672</v>
      </c>
      <c r="R40" s="2">
        <f t="shared" si="24"/>
        <v>51.125</v>
      </c>
      <c r="S40" s="2"/>
      <c r="T40" s="2">
        <f t="shared" si="24"/>
        <v>14.351825910248046</v>
      </c>
      <c r="U40" s="2">
        <f t="shared" si="24"/>
        <v>20.125</v>
      </c>
      <c r="V40" s="2">
        <f t="shared" si="24"/>
        <v>7.125</v>
      </c>
      <c r="W40" s="2">
        <f t="shared" si="24"/>
        <v>26.75</v>
      </c>
      <c r="X40" s="2">
        <f t="shared" si="24"/>
        <v>52.66220459815132</v>
      </c>
    </row>
    <row r="41" spans="1:24" x14ac:dyDescent="0.25">
      <c r="A41" t="s">
        <v>75</v>
      </c>
      <c r="C41">
        <f>COUNTA(C31:C38)</f>
        <v>8</v>
      </c>
      <c r="D41">
        <f t="shared" ref="D41:X41" si="25">COUNTA(D31:D38)</f>
        <v>8</v>
      </c>
      <c r="E41">
        <f t="shared" si="25"/>
        <v>8</v>
      </c>
      <c r="F41">
        <f t="shared" si="25"/>
        <v>8</v>
      </c>
      <c r="G41">
        <f t="shared" si="25"/>
        <v>8</v>
      </c>
      <c r="H41">
        <f t="shared" si="25"/>
        <v>8</v>
      </c>
      <c r="I41">
        <f t="shared" si="25"/>
        <v>8</v>
      </c>
      <c r="J41">
        <f t="shared" si="25"/>
        <v>8</v>
      </c>
      <c r="K41">
        <f t="shared" si="25"/>
        <v>8</v>
      </c>
      <c r="L41">
        <f t="shared" si="25"/>
        <v>8</v>
      </c>
      <c r="M41">
        <f t="shared" si="25"/>
        <v>8</v>
      </c>
      <c r="O41">
        <f t="shared" si="25"/>
        <v>8</v>
      </c>
      <c r="P41"/>
      <c r="Q41">
        <f t="shared" si="25"/>
        <v>8</v>
      </c>
      <c r="R41">
        <f t="shared" si="25"/>
        <v>8</v>
      </c>
      <c r="S41"/>
      <c r="T41">
        <f t="shared" si="25"/>
        <v>8</v>
      </c>
      <c r="U41">
        <f t="shared" si="25"/>
        <v>8</v>
      </c>
      <c r="V41">
        <f t="shared" si="25"/>
        <v>8</v>
      </c>
      <c r="W41">
        <f t="shared" si="25"/>
        <v>8</v>
      </c>
      <c r="X41">
        <f t="shared" si="25"/>
        <v>8</v>
      </c>
    </row>
    <row r="42" spans="1:24" x14ac:dyDescent="0.25">
      <c r="A42" t="s">
        <v>82</v>
      </c>
      <c r="C42">
        <f>SQRT(C41)</f>
        <v>2.8284271247461903</v>
      </c>
      <c r="D42">
        <f t="shared" ref="D42:X42" si="26">SQRT(D41)</f>
        <v>2.8284271247461903</v>
      </c>
      <c r="E42">
        <f t="shared" si="26"/>
        <v>2.8284271247461903</v>
      </c>
      <c r="F42">
        <f t="shared" si="26"/>
        <v>2.8284271247461903</v>
      </c>
      <c r="G42">
        <f t="shared" si="26"/>
        <v>2.8284271247461903</v>
      </c>
      <c r="H42">
        <f t="shared" si="26"/>
        <v>2.8284271247461903</v>
      </c>
      <c r="I42">
        <f t="shared" si="26"/>
        <v>2.8284271247461903</v>
      </c>
      <c r="J42">
        <f t="shared" si="26"/>
        <v>2.8284271247461903</v>
      </c>
      <c r="K42">
        <f t="shared" si="26"/>
        <v>2.8284271247461903</v>
      </c>
      <c r="L42">
        <f t="shared" si="26"/>
        <v>2.8284271247461903</v>
      </c>
      <c r="M42">
        <f t="shared" si="26"/>
        <v>2.8284271247461903</v>
      </c>
      <c r="O42">
        <f t="shared" si="26"/>
        <v>2.8284271247461903</v>
      </c>
      <c r="P42"/>
      <c r="Q42">
        <f t="shared" si="26"/>
        <v>2.8284271247461903</v>
      </c>
      <c r="R42">
        <f t="shared" si="26"/>
        <v>2.8284271247461903</v>
      </c>
      <c r="S42"/>
      <c r="T42">
        <f t="shared" si="26"/>
        <v>2.8284271247461903</v>
      </c>
      <c r="U42">
        <f t="shared" si="26"/>
        <v>2.8284271247461903</v>
      </c>
      <c r="V42">
        <f t="shared" si="26"/>
        <v>2.8284271247461903</v>
      </c>
      <c r="W42">
        <f t="shared" si="26"/>
        <v>2.8284271247461903</v>
      </c>
      <c r="X42">
        <f t="shared" si="26"/>
        <v>2.8284271247461903</v>
      </c>
    </row>
    <row r="43" spans="1:24" x14ac:dyDescent="0.25">
      <c r="A43" t="s">
        <v>76</v>
      </c>
      <c r="C43">
        <f>STDEV(C31:C38)</f>
        <v>72.23770285858842</v>
      </c>
      <c r="D43">
        <f t="shared" ref="D43:X43" si="27">STDEV(D31:D38)</f>
        <v>86.309141214258744</v>
      </c>
      <c r="E43">
        <f t="shared" si="27"/>
        <v>68.53726827688088</v>
      </c>
      <c r="F43">
        <f t="shared" si="27"/>
        <v>9.5061186596167691</v>
      </c>
      <c r="G43">
        <f t="shared" si="27"/>
        <v>5.4625347334626362</v>
      </c>
      <c r="H43">
        <f t="shared" si="27"/>
        <v>4.9407200169321763</v>
      </c>
      <c r="I43">
        <f t="shared" si="27"/>
        <v>11.285262197093289</v>
      </c>
      <c r="J43">
        <f t="shared" si="27"/>
        <v>6.3231434316440156</v>
      </c>
      <c r="K43">
        <f t="shared" si="27"/>
        <v>0.53481357505748661</v>
      </c>
      <c r="L43">
        <f t="shared" si="27"/>
        <v>0.59164854714807757</v>
      </c>
      <c r="M43">
        <f t="shared" si="27"/>
        <v>0.25877458475338283</v>
      </c>
      <c r="O43">
        <f t="shared" si="27"/>
        <v>1.8407587721216643</v>
      </c>
      <c r="P43"/>
      <c r="Q43">
        <f t="shared" si="27"/>
        <v>1.447128322517494</v>
      </c>
      <c r="R43">
        <f t="shared" si="27"/>
        <v>3.5228843701879127</v>
      </c>
      <c r="S43"/>
      <c r="T43">
        <f t="shared" si="27"/>
        <v>0.92225556993120372</v>
      </c>
      <c r="U43">
        <f t="shared" si="27"/>
        <v>1.1259916264596033</v>
      </c>
      <c r="V43">
        <f t="shared" si="27"/>
        <v>0.44320263021395917</v>
      </c>
      <c r="W43">
        <f t="shared" si="27"/>
        <v>3.2403703492039302</v>
      </c>
      <c r="X43">
        <f t="shared" si="27"/>
        <v>8.243150586707447</v>
      </c>
    </row>
    <row r="44" spans="1:24" x14ac:dyDescent="0.25">
      <c r="A44" t="s">
        <v>77</v>
      </c>
      <c r="C44">
        <v>2.3650000000000002</v>
      </c>
      <c r="D44">
        <v>2.3650000000000002</v>
      </c>
      <c r="E44">
        <v>2.3650000000000002</v>
      </c>
      <c r="F44">
        <v>2.3650000000000002</v>
      </c>
      <c r="G44">
        <v>2.3650000000000002</v>
      </c>
      <c r="H44">
        <v>2.3650000000000002</v>
      </c>
      <c r="I44">
        <v>2.3650000000000002</v>
      </c>
      <c r="J44">
        <v>2.3650000000000002</v>
      </c>
      <c r="K44">
        <v>2.3650000000000002</v>
      </c>
      <c r="L44">
        <v>2.3650000000000002</v>
      </c>
      <c r="M44">
        <v>2.3650000000000002</v>
      </c>
      <c r="O44">
        <v>2.3650000000000002</v>
      </c>
      <c r="P44"/>
      <c r="Q44">
        <v>2.3650000000000002</v>
      </c>
      <c r="R44">
        <v>2.3650000000000002</v>
      </c>
      <c r="S44"/>
      <c r="T44">
        <v>2.3650000000000002</v>
      </c>
      <c r="U44">
        <v>2.3650000000000002</v>
      </c>
      <c r="V44">
        <v>2.3650000000000002</v>
      </c>
      <c r="W44">
        <v>2.3650000000000002</v>
      </c>
      <c r="X44">
        <v>2.3650000000000002</v>
      </c>
    </row>
    <row r="45" spans="1:24" x14ac:dyDescent="0.25">
      <c r="A45" t="s">
        <v>78</v>
      </c>
      <c r="C45">
        <f>C44*C43/C42</f>
        <v>60.401827491274751</v>
      </c>
      <c r="D45">
        <f t="shared" ref="D45:X45" si="28">D44*D43/D42</f>
        <v>72.167713704145314</v>
      </c>
      <c r="E45">
        <f t="shared" si="28"/>
        <v>57.307695169755711</v>
      </c>
      <c r="F45">
        <f t="shared" si="28"/>
        <v>7.9485769434526574</v>
      </c>
      <c r="G45">
        <f t="shared" si="28"/>
        <v>4.5675190043294531</v>
      </c>
      <c r="H45">
        <f t="shared" si="28"/>
        <v>4.1312016625116819</v>
      </c>
      <c r="I45">
        <f t="shared" si="28"/>
        <v>9.4362145174663574</v>
      </c>
      <c r="J45">
        <f t="shared" si="28"/>
        <v>5.2871202107355062</v>
      </c>
      <c r="K45">
        <f t="shared" si="28"/>
        <v>0.44718638636463232</v>
      </c>
      <c r="L45">
        <f t="shared" si="28"/>
        <v>0.49470916247515673</v>
      </c>
      <c r="M45">
        <f t="shared" si="28"/>
        <v>0.21637534429905758</v>
      </c>
      <c r="O45">
        <f t="shared" si="28"/>
        <v>1.5391573846748443</v>
      </c>
      <c r="P45"/>
      <c r="Q45">
        <f t="shared" si="28"/>
        <v>1.2100218007423433</v>
      </c>
      <c r="R45">
        <f t="shared" si="28"/>
        <v>2.9456730430139872</v>
      </c>
      <c r="S45"/>
      <c r="T45">
        <f t="shared" si="28"/>
        <v>0.77114747055150712</v>
      </c>
      <c r="U45">
        <f t="shared" si="28"/>
        <v>0.94150214204862159</v>
      </c>
      <c r="V45">
        <f t="shared" si="28"/>
        <v>0.3705855495746852</v>
      </c>
      <c r="W45">
        <f t="shared" si="28"/>
        <v>2.7094478796426404</v>
      </c>
      <c r="X45">
        <f t="shared" si="28"/>
        <v>6.8925414294746972</v>
      </c>
    </row>
    <row r="46" spans="1:24" x14ac:dyDescent="0.25">
      <c r="A46" t="s">
        <v>79</v>
      </c>
      <c r="C46">
        <f>MIN(C31:C38)</f>
        <v>636</v>
      </c>
      <c r="D46">
        <f t="shared" ref="D46:X46" si="29">MIN(D31:D38)</f>
        <v>186</v>
      </c>
      <c r="E46">
        <f t="shared" si="29"/>
        <v>321</v>
      </c>
      <c r="F46">
        <f t="shared" si="29"/>
        <v>42.236842105263158</v>
      </c>
      <c r="G46">
        <f t="shared" si="29"/>
        <v>77</v>
      </c>
      <c r="H46">
        <f t="shared" si="29"/>
        <v>82</v>
      </c>
      <c r="I46">
        <f t="shared" si="29"/>
        <v>103</v>
      </c>
      <c r="J46">
        <f t="shared" si="29"/>
        <v>119</v>
      </c>
      <c r="K46">
        <f t="shared" si="29"/>
        <v>5.5846153846153843</v>
      </c>
      <c r="L46">
        <f t="shared" si="29"/>
        <v>4.9160305343511448</v>
      </c>
      <c r="M46">
        <f t="shared" si="29"/>
        <v>7</v>
      </c>
      <c r="O46">
        <f t="shared" si="29"/>
        <v>15</v>
      </c>
      <c r="P46"/>
      <c r="Q46">
        <f t="shared" si="29"/>
        <v>38</v>
      </c>
      <c r="R46">
        <f t="shared" si="29"/>
        <v>47</v>
      </c>
      <c r="S46"/>
      <c r="T46">
        <f t="shared" si="29"/>
        <v>12.72</v>
      </c>
      <c r="U46">
        <f t="shared" si="29"/>
        <v>19</v>
      </c>
      <c r="V46">
        <f t="shared" si="29"/>
        <v>6.5</v>
      </c>
      <c r="W46">
        <f t="shared" si="29"/>
        <v>22</v>
      </c>
      <c r="X46">
        <f t="shared" si="29"/>
        <v>40</v>
      </c>
    </row>
    <row r="47" spans="1:24" x14ac:dyDescent="0.25">
      <c r="A47" t="s">
        <v>80</v>
      </c>
      <c r="C47">
        <f>MAX(C31:C38)</f>
        <v>846</v>
      </c>
      <c r="D47">
        <f t="shared" ref="D47:X47" si="30">MAX(D31:D38)</f>
        <v>405</v>
      </c>
      <c r="E47">
        <f t="shared" si="30"/>
        <v>517</v>
      </c>
      <c r="F47">
        <f t="shared" si="30"/>
        <v>68.567639257294431</v>
      </c>
      <c r="G47">
        <f t="shared" si="30"/>
        <v>89</v>
      </c>
      <c r="H47">
        <f t="shared" si="30"/>
        <v>93</v>
      </c>
      <c r="I47">
        <f t="shared" si="30"/>
        <v>130</v>
      </c>
      <c r="J47">
        <f t="shared" si="30"/>
        <v>138</v>
      </c>
      <c r="K47">
        <f t="shared" si="30"/>
        <v>7.3203883495145634</v>
      </c>
      <c r="L47">
        <f t="shared" si="30"/>
        <v>6.7226890756302522</v>
      </c>
      <c r="M47">
        <f t="shared" si="30"/>
        <v>7.5</v>
      </c>
      <c r="O47">
        <f t="shared" si="30"/>
        <v>20</v>
      </c>
      <c r="P47"/>
      <c r="Q47">
        <f t="shared" si="30"/>
        <v>42.4</v>
      </c>
      <c r="R47">
        <f t="shared" si="30"/>
        <v>56</v>
      </c>
      <c r="S47"/>
      <c r="T47">
        <f t="shared" si="30"/>
        <v>15.666666666666666</v>
      </c>
      <c r="U47">
        <f t="shared" si="30"/>
        <v>22</v>
      </c>
      <c r="V47">
        <f t="shared" si="30"/>
        <v>8</v>
      </c>
      <c r="W47">
        <f t="shared" si="30"/>
        <v>30</v>
      </c>
      <c r="X47">
        <f t="shared" si="30"/>
        <v>63.829787234042556</v>
      </c>
    </row>
    <row r="48" spans="1:24" x14ac:dyDescent="0.25">
      <c r="A48" t="s">
        <v>83</v>
      </c>
      <c r="B48" s="2"/>
      <c r="C48">
        <f>C43/C40*100</f>
        <v>9.8416488908158613</v>
      </c>
      <c r="D48">
        <f t="shared" ref="D48:X48" si="31">D43/D40*100</f>
        <v>31.833708147260026</v>
      </c>
      <c r="E48">
        <f t="shared" si="31"/>
        <v>16.645359630086432</v>
      </c>
      <c r="F48">
        <f t="shared" si="31"/>
        <v>16.851121283168279</v>
      </c>
      <c r="G48">
        <f t="shared" si="31"/>
        <v>6.5714703560452765</v>
      </c>
      <c r="H48">
        <f t="shared" si="31"/>
        <v>5.6871597317204907</v>
      </c>
      <c r="I48">
        <f t="shared" si="31"/>
        <v>9.7077524276071294</v>
      </c>
      <c r="J48">
        <f t="shared" si="31"/>
        <v>4.8780277196868012</v>
      </c>
      <c r="K48">
        <f t="shared" si="31"/>
        <v>8.4452657579293895</v>
      </c>
      <c r="L48">
        <f t="shared" si="31"/>
        <v>10.433439203860415</v>
      </c>
      <c r="M48">
        <f t="shared" si="31"/>
        <v>3.5387977402172011</v>
      </c>
      <c r="O48">
        <f t="shared" si="31"/>
        <v>10.2620698097375</v>
      </c>
      <c r="P48"/>
      <c r="Q48">
        <f t="shared" si="31"/>
        <v>3.5328868788173144</v>
      </c>
      <c r="R48">
        <f t="shared" si="31"/>
        <v>6.8907273744506847</v>
      </c>
      <c r="S48"/>
      <c r="T48">
        <f t="shared" si="31"/>
        <v>6.4260504252121615</v>
      </c>
      <c r="U48">
        <f t="shared" si="31"/>
        <v>5.5949894482464755</v>
      </c>
      <c r="V48">
        <f t="shared" si="31"/>
        <v>6.22038779247662</v>
      </c>
      <c r="W48">
        <f t="shared" si="31"/>
        <v>12.113534015715627</v>
      </c>
      <c r="X48">
        <f t="shared" si="31"/>
        <v>15.652877902868537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70794-A36B-40AB-AD3F-FBEAEB6C2B24}">
  <dimension ref="A1:AA17"/>
  <sheetViews>
    <sheetView workbookViewId="0">
      <selection activeCell="C17" sqref="C17:Z17"/>
    </sheetView>
  </sheetViews>
  <sheetFormatPr defaultRowHeight="15" x14ac:dyDescent="0.25"/>
  <cols>
    <col min="14" max="14" width="12.7109375" customWidth="1"/>
    <col min="15" max="15" width="12.85546875" customWidth="1"/>
    <col min="26" max="26" width="11.140625" customWidth="1"/>
  </cols>
  <sheetData>
    <row r="1" spans="1:27" x14ac:dyDescent="0.25">
      <c r="A1" t="s">
        <v>0</v>
      </c>
      <c r="B1" t="s">
        <v>1</v>
      </c>
      <c r="C1" t="s">
        <v>66</v>
      </c>
      <c r="D1" t="s">
        <v>71</v>
      </c>
      <c r="E1" t="s">
        <v>18</v>
      </c>
      <c r="F1" t="s">
        <v>2</v>
      </c>
      <c r="G1" t="s">
        <v>3</v>
      </c>
      <c r="H1" t="s">
        <v>67</v>
      </c>
      <c r="I1" t="s">
        <v>68</v>
      </c>
      <c r="J1" t="s">
        <v>4</v>
      </c>
      <c r="K1" t="s">
        <v>5</v>
      </c>
      <c r="L1" t="s">
        <v>6</v>
      </c>
      <c r="M1" t="s">
        <v>7</v>
      </c>
      <c r="N1" t="s">
        <v>70</v>
      </c>
      <c r="O1" t="s">
        <v>69</v>
      </c>
      <c r="P1" t="s">
        <v>39</v>
      </c>
      <c r="Q1" t="s">
        <v>8</v>
      </c>
      <c r="R1" t="s">
        <v>9</v>
      </c>
      <c r="S1" t="s">
        <v>10</v>
      </c>
      <c r="T1" t="s">
        <v>11</v>
      </c>
      <c r="U1" t="s">
        <v>12</v>
      </c>
      <c r="V1" t="s">
        <v>41</v>
      </c>
      <c r="W1" t="s">
        <v>13</v>
      </c>
      <c r="X1" t="s">
        <v>43</v>
      </c>
      <c r="Y1" t="s">
        <v>72</v>
      </c>
      <c r="Z1" t="s">
        <v>14</v>
      </c>
      <c r="AA1" t="s">
        <v>15</v>
      </c>
    </row>
    <row r="2" spans="1:27" x14ac:dyDescent="0.25">
      <c r="A2">
        <v>10606</v>
      </c>
      <c r="B2" s="2">
        <v>1</v>
      </c>
      <c r="C2">
        <v>606</v>
      </c>
      <c r="D2">
        <v>474</v>
      </c>
      <c r="E2" s="1">
        <f>D2/C2*100</f>
        <v>78.21782178217822</v>
      </c>
      <c r="F2">
        <v>70</v>
      </c>
      <c r="G2">
        <v>74</v>
      </c>
      <c r="H2">
        <v>89</v>
      </c>
      <c r="I2">
        <v>106</v>
      </c>
      <c r="J2" s="1">
        <f>C2/H2</f>
        <v>6.808988764044944</v>
      </c>
      <c r="K2" s="1">
        <f>C2/I2</f>
        <v>5.716981132075472</v>
      </c>
      <c r="L2">
        <v>7.5</v>
      </c>
      <c r="M2" s="1">
        <f>Y2/Q2</f>
        <v>1.7021276595744681</v>
      </c>
      <c r="N2">
        <v>19</v>
      </c>
      <c r="O2">
        <v>9.5</v>
      </c>
      <c r="P2" s="1">
        <f>C2/N2</f>
        <v>31.894736842105264</v>
      </c>
      <c r="Q2">
        <v>47</v>
      </c>
      <c r="R2" s="1">
        <f>Q2/O2</f>
        <v>4.9473684210526319</v>
      </c>
      <c r="S2" s="1">
        <f>C2/Q2</f>
        <v>12.893617021276595</v>
      </c>
      <c r="U2">
        <v>144</v>
      </c>
      <c r="V2" s="1">
        <f>U2/C2*100</f>
        <v>23.762376237623762</v>
      </c>
      <c r="W2">
        <v>55</v>
      </c>
      <c r="X2" s="1">
        <f>W2/C2*100</f>
        <v>9.0759075907590763</v>
      </c>
      <c r="Y2">
        <v>80</v>
      </c>
      <c r="Z2" s="2">
        <f>W2/Y2*100</f>
        <v>68.75</v>
      </c>
      <c r="AA2" s="3"/>
    </row>
    <row r="3" spans="1:27" x14ac:dyDescent="0.25">
      <c r="B3">
        <v>2</v>
      </c>
      <c r="C3">
        <v>538</v>
      </c>
      <c r="D3">
        <v>414</v>
      </c>
      <c r="E3" s="1">
        <f t="shared" ref="E3:E7" si="0">D3/C3*100</f>
        <v>76.951672862453535</v>
      </c>
      <c r="F3">
        <v>68</v>
      </c>
      <c r="G3">
        <v>71</v>
      </c>
      <c r="H3">
        <v>100</v>
      </c>
      <c r="I3">
        <v>100</v>
      </c>
      <c r="J3" s="1">
        <f t="shared" ref="J3:J7" si="1">C3/H3</f>
        <v>5.38</v>
      </c>
      <c r="K3" s="1">
        <f t="shared" ref="K3:K7" si="2">C3/I3</f>
        <v>5.38</v>
      </c>
      <c r="L3">
        <v>7</v>
      </c>
      <c r="M3" s="1">
        <f t="shared" ref="M3:M7" si="3">Y3/Q3</f>
        <v>1.7272727272727273</v>
      </c>
      <c r="N3">
        <v>17</v>
      </c>
      <c r="O3">
        <v>10.5</v>
      </c>
      <c r="P3" s="1">
        <f t="shared" ref="P3:P7" si="4">C3/N3</f>
        <v>31.647058823529413</v>
      </c>
      <c r="Q3">
        <v>44</v>
      </c>
      <c r="R3" s="1">
        <f t="shared" ref="R3:R7" si="5">Q3/O3</f>
        <v>4.1904761904761907</v>
      </c>
      <c r="S3" s="1">
        <f t="shared" ref="S3:S7" si="6">C3/Q3</f>
        <v>12.227272727272727</v>
      </c>
      <c r="U3">
        <v>180</v>
      </c>
      <c r="W3">
        <v>54</v>
      </c>
      <c r="X3" s="1">
        <f t="shared" ref="X3:X7" si="7">W3/C3*100</f>
        <v>10.037174721189592</v>
      </c>
      <c r="Y3">
        <v>76</v>
      </c>
      <c r="Z3" s="2">
        <f t="shared" ref="Z3:Z7" si="8">W3/Y3*100</f>
        <v>71.05263157894737</v>
      </c>
    </row>
    <row r="4" spans="1:27" x14ac:dyDescent="0.25">
      <c r="B4">
        <v>3</v>
      </c>
      <c r="C4">
        <v>500</v>
      </c>
      <c r="D4">
        <v>386</v>
      </c>
      <c r="E4" s="1">
        <f t="shared" si="0"/>
        <v>77.2</v>
      </c>
      <c r="F4">
        <v>64</v>
      </c>
      <c r="G4">
        <v>66</v>
      </c>
      <c r="H4">
        <v>94</v>
      </c>
      <c r="I4">
        <v>101</v>
      </c>
      <c r="J4" s="1">
        <f t="shared" si="1"/>
        <v>5.3191489361702127</v>
      </c>
      <c r="K4" s="1">
        <f t="shared" si="2"/>
        <v>4.9504950495049505</v>
      </c>
      <c r="L4">
        <v>7</v>
      </c>
      <c r="M4" s="1">
        <f t="shared" si="3"/>
        <v>1.7073170731707317</v>
      </c>
      <c r="N4">
        <v>16</v>
      </c>
      <c r="O4">
        <v>10</v>
      </c>
      <c r="P4" s="1">
        <f t="shared" si="4"/>
        <v>31.25</v>
      </c>
      <c r="Q4">
        <v>41</v>
      </c>
      <c r="R4" s="1">
        <f t="shared" si="5"/>
        <v>4.0999999999999996</v>
      </c>
      <c r="S4" s="1">
        <f t="shared" si="6"/>
        <v>12.195121951219512</v>
      </c>
      <c r="U4">
        <v>140</v>
      </c>
      <c r="W4">
        <v>46</v>
      </c>
      <c r="X4" s="1">
        <f t="shared" si="7"/>
        <v>9.1999999999999993</v>
      </c>
      <c r="Y4">
        <v>70</v>
      </c>
      <c r="Z4" s="2">
        <f t="shared" si="8"/>
        <v>65.714285714285708</v>
      </c>
    </row>
    <row r="5" spans="1:27" x14ac:dyDescent="0.25">
      <c r="B5">
        <v>4</v>
      </c>
      <c r="C5">
        <v>604</v>
      </c>
      <c r="D5">
        <v>476</v>
      </c>
      <c r="E5" s="1">
        <f t="shared" si="0"/>
        <v>78.807947019867555</v>
      </c>
      <c r="F5">
        <v>71</v>
      </c>
      <c r="G5">
        <v>73</v>
      </c>
      <c r="H5">
        <v>106</v>
      </c>
      <c r="I5">
        <v>109</v>
      </c>
      <c r="J5" s="1">
        <f t="shared" si="1"/>
        <v>5.6981132075471699</v>
      </c>
      <c r="K5" s="1">
        <f t="shared" si="2"/>
        <v>5.5412844036697244</v>
      </c>
      <c r="L5">
        <v>7.5</v>
      </c>
      <c r="M5" s="1">
        <f t="shared" si="3"/>
        <v>1.54</v>
      </c>
      <c r="N5">
        <v>19</v>
      </c>
      <c r="O5">
        <v>10</v>
      </c>
      <c r="P5" s="1">
        <f t="shared" si="4"/>
        <v>31.789473684210527</v>
      </c>
      <c r="Q5">
        <v>50</v>
      </c>
      <c r="R5" s="1">
        <f t="shared" si="5"/>
        <v>5</v>
      </c>
      <c r="S5" s="1">
        <f t="shared" si="6"/>
        <v>12.08</v>
      </c>
      <c r="U5">
        <v>150</v>
      </c>
      <c r="W5">
        <v>48</v>
      </c>
      <c r="X5" s="1">
        <f t="shared" si="7"/>
        <v>7.9470198675496695</v>
      </c>
      <c r="Y5">
        <v>77</v>
      </c>
      <c r="Z5" s="2">
        <f t="shared" si="8"/>
        <v>62.337662337662337</v>
      </c>
    </row>
    <row r="6" spans="1:27" x14ac:dyDescent="0.25">
      <c r="B6">
        <v>6</v>
      </c>
      <c r="C6">
        <v>480</v>
      </c>
      <c r="D6">
        <v>374</v>
      </c>
      <c r="E6" s="1">
        <f t="shared" si="0"/>
        <v>77.916666666666671</v>
      </c>
      <c r="F6">
        <v>69</v>
      </c>
      <c r="G6">
        <v>72</v>
      </c>
      <c r="H6">
        <v>94</v>
      </c>
      <c r="I6">
        <v>107</v>
      </c>
      <c r="J6" s="1">
        <f t="shared" si="1"/>
        <v>5.1063829787234045</v>
      </c>
      <c r="K6" s="1">
        <f t="shared" si="2"/>
        <v>4.4859813084112146</v>
      </c>
      <c r="L6">
        <v>6.5</v>
      </c>
      <c r="M6" s="1">
        <f t="shared" si="3"/>
        <v>1.3409090909090908</v>
      </c>
      <c r="N6">
        <v>17</v>
      </c>
      <c r="O6">
        <v>9</v>
      </c>
      <c r="P6" s="1">
        <f t="shared" si="4"/>
        <v>28.235294117647058</v>
      </c>
      <c r="Q6">
        <v>44</v>
      </c>
      <c r="R6" s="1">
        <f t="shared" si="5"/>
        <v>4.8888888888888893</v>
      </c>
      <c r="S6" s="1">
        <f t="shared" si="6"/>
        <v>10.909090909090908</v>
      </c>
      <c r="U6">
        <v>126</v>
      </c>
      <c r="W6">
        <v>30</v>
      </c>
      <c r="X6" s="1">
        <f t="shared" si="7"/>
        <v>6.25</v>
      </c>
      <c r="Y6">
        <v>59</v>
      </c>
      <c r="Z6" s="2">
        <f t="shared" si="8"/>
        <v>50.847457627118644</v>
      </c>
    </row>
    <row r="7" spans="1:27" x14ac:dyDescent="0.25">
      <c r="B7">
        <v>7</v>
      </c>
      <c r="C7">
        <v>550</v>
      </c>
      <c r="D7">
        <v>426</v>
      </c>
      <c r="E7" s="1">
        <f t="shared" si="0"/>
        <v>77.454545454545453</v>
      </c>
      <c r="F7">
        <v>68</v>
      </c>
      <c r="G7">
        <v>71</v>
      </c>
      <c r="H7">
        <v>106</v>
      </c>
      <c r="I7">
        <v>106</v>
      </c>
      <c r="J7" s="1">
        <f t="shared" si="1"/>
        <v>5.1886792452830193</v>
      </c>
      <c r="K7" s="1">
        <f t="shared" si="2"/>
        <v>5.1886792452830193</v>
      </c>
      <c r="L7">
        <v>6.5</v>
      </c>
      <c r="M7" s="1">
        <f t="shared" si="3"/>
        <v>1.392156862745098</v>
      </c>
      <c r="N7">
        <v>15</v>
      </c>
      <c r="O7">
        <v>9</v>
      </c>
      <c r="P7" s="1">
        <f t="shared" si="4"/>
        <v>36.666666666666664</v>
      </c>
      <c r="Q7">
        <v>51</v>
      </c>
      <c r="R7" s="1">
        <f t="shared" si="5"/>
        <v>5.666666666666667</v>
      </c>
      <c r="S7" s="1">
        <f t="shared" si="6"/>
        <v>10.784313725490197</v>
      </c>
      <c r="U7">
        <v>158</v>
      </c>
      <c r="W7">
        <v>48</v>
      </c>
      <c r="X7" s="1">
        <f t="shared" si="7"/>
        <v>8.7272727272727284</v>
      </c>
      <c r="Y7">
        <v>71</v>
      </c>
      <c r="Z7" s="2">
        <f t="shared" si="8"/>
        <v>67.605633802816897</v>
      </c>
    </row>
    <row r="8" spans="1:27" x14ac:dyDescent="0.25">
      <c r="E8" s="1"/>
      <c r="J8" s="1"/>
      <c r="K8" s="1"/>
      <c r="M8" s="1"/>
      <c r="P8" s="1"/>
      <c r="R8" s="1"/>
      <c r="S8" s="1"/>
      <c r="X8" s="1"/>
    </row>
    <row r="9" spans="1:27" x14ac:dyDescent="0.25">
      <c r="A9" t="s">
        <v>81</v>
      </c>
      <c r="C9" s="2">
        <f>AVERAGE(C2:C8)</f>
        <v>546.33333333333337</v>
      </c>
      <c r="D9" s="2">
        <f t="shared" ref="D9:Z9" si="9">AVERAGE(D2:D8)</f>
        <v>425</v>
      </c>
      <c r="E9" s="2">
        <f t="shared" si="9"/>
        <v>77.758108964285228</v>
      </c>
      <c r="F9" s="2">
        <f t="shared" si="9"/>
        <v>68.333333333333329</v>
      </c>
      <c r="G9" s="2">
        <f t="shared" si="9"/>
        <v>71.166666666666671</v>
      </c>
      <c r="H9" s="2">
        <f t="shared" si="9"/>
        <v>98.166666666666671</v>
      </c>
      <c r="I9" s="2">
        <f t="shared" si="9"/>
        <v>104.83333333333333</v>
      </c>
      <c r="J9" s="2">
        <f t="shared" si="9"/>
        <v>5.5835521886281247</v>
      </c>
      <c r="K9" s="2">
        <f t="shared" si="9"/>
        <v>5.2105701898240637</v>
      </c>
      <c r="L9" s="2">
        <f t="shared" si="9"/>
        <v>7</v>
      </c>
      <c r="M9" s="2">
        <f t="shared" si="9"/>
        <v>1.5682972356120193</v>
      </c>
      <c r="N9" s="2">
        <f t="shared" si="9"/>
        <v>17.166666666666668</v>
      </c>
      <c r="O9" s="2">
        <f t="shared" si="9"/>
        <v>9.6666666666666661</v>
      </c>
      <c r="P9" s="2">
        <f t="shared" si="9"/>
        <v>31.913871689026482</v>
      </c>
      <c r="Q9" s="2">
        <f t="shared" si="9"/>
        <v>46.166666666666664</v>
      </c>
      <c r="R9" s="2">
        <f t="shared" si="9"/>
        <v>4.7989000278473961</v>
      </c>
      <c r="S9" s="2">
        <f t="shared" si="9"/>
        <v>11.848236055724989</v>
      </c>
      <c r="T9" s="2" t="e">
        <f t="shared" si="9"/>
        <v>#DIV/0!</v>
      </c>
      <c r="U9" s="2">
        <f t="shared" si="9"/>
        <v>149.66666666666666</v>
      </c>
      <c r="V9" s="2">
        <f t="shared" si="9"/>
        <v>23.762376237623762</v>
      </c>
      <c r="W9" s="2">
        <f t="shared" si="9"/>
        <v>46.833333333333336</v>
      </c>
      <c r="X9" s="2">
        <f t="shared" si="9"/>
        <v>8.5395624844618432</v>
      </c>
      <c r="Y9" s="2">
        <f t="shared" si="9"/>
        <v>72.166666666666671</v>
      </c>
      <c r="Z9" s="2">
        <f t="shared" si="9"/>
        <v>64.384611843471816</v>
      </c>
    </row>
    <row r="10" spans="1:27" x14ac:dyDescent="0.25">
      <c r="A10" t="s">
        <v>75</v>
      </c>
      <c r="C10">
        <f>COUNTA(C2:C7)</f>
        <v>6</v>
      </c>
      <c r="D10">
        <f t="shared" ref="D10:Z10" si="10">COUNTA(D2:D7)</f>
        <v>6</v>
      </c>
      <c r="E10">
        <f t="shared" si="10"/>
        <v>6</v>
      </c>
      <c r="F10">
        <f t="shared" si="10"/>
        <v>6</v>
      </c>
      <c r="G10">
        <f t="shared" si="10"/>
        <v>6</v>
      </c>
      <c r="H10">
        <f t="shared" si="10"/>
        <v>6</v>
      </c>
      <c r="I10">
        <f t="shared" si="10"/>
        <v>6</v>
      </c>
      <c r="J10">
        <f t="shared" si="10"/>
        <v>6</v>
      </c>
      <c r="K10">
        <f t="shared" si="10"/>
        <v>6</v>
      </c>
      <c r="L10">
        <f t="shared" si="10"/>
        <v>6</v>
      </c>
      <c r="M10">
        <f t="shared" si="10"/>
        <v>6</v>
      </c>
      <c r="N10">
        <f t="shared" si="10"/>
        <v>6</v>
      </c>
      <c r="O10">
        <f t="shared" si="10"/>
        <v>6</v>
      </c>
      <c r="P10">
        <f t="shared" si="10"/>
        <v>6</v>
      </c>
      <c r="Q10">
        <f t="shared" si="10"/>
        <v>6</v>
      </c>
      <c r="R10">
        <f t="shared" si="10"/>
        <v>6</v>
      </c>
      <c r="S10">
        <f t="shared" si="10"/>
        <v>6</v>
      </c>
      <c r="T10">
        <f t="shared" si="10"/>
        <v>0</v>
      </c>
      <c r="U10">
        <f t="shared" si="10"/>
        <v>6</v>
      </c>
      <c r="V10">
        <f t="shared" si="10"/>
        <v>1</v>
      </c>
      <c r="W10">
        <f t="shared" si="10"/>
        <v>6</v>
      </c>
      <c r="X10">
        <f t="shared" si="10"/>
        <v>6</v>
      </c>
      <c r="Y10">
        <f t="shared" si="10"/>
        <v>6</v>
      </c>
      <c r="Z10">
        <f t="shared" si="10"/>
        <v>6</v>
      </c>
    </row>
    <row r="11" spans="1:27" x14ac:dyDescent="0.25">
      <c r="A11" t="s">
        <v>82</v>
      </c>
      <c r="C11">
        <f>SQRT(C10)</f>
        <v>2.4494897427831779</v>
      </c>
      <c r="D11">
        <f t="shared" ref="D11:Z11" si="11">SQRT(D10)</f>
        <v>2.4494897427831779</v>
      </c>
      <c r="E11">
        <f t="shared" si="11"/>
        <v>2.4494897427831779</v>
      </c>
      <c r="F11">
        <f t="shared" si="11"/>
        <v>2.4494897427831779</v>
      </c>
      <c r="G11">
        <f t="shared" si="11"/>
        <v>2.4494897427831779</v>
      </c>
      <c r="H11">
        <f t="shared" si="11"/>
        <v>2.4494897427831779</v>
      </c>
      <c r="I11">
        <f t="shared" si="11"/>
        <v>2.4494897427831779</v>
      </c>
      <c r="J11">
        <f t="shared" si="11"/>
        <v>2.4494897427831779</v>
      </c>
      <c r="K11">
        <f t="shared" si="11"/>
        <v>2.4494897427831779</v>
      </c>
      <c r="L11">
        <f t="shared" si="11"/>
        <v>2.4494897427831779</v>
      </c>
      <c r="M11">
        <f t="shared" si="11"/>
        <v>2.4494897427831779</v>
      </c>
      <c r="N11">
        <f t="shared" si="11"/>
        <v>2.4494897427831779</v>
      </c>
      <c r="O11">
        <f t="shared" si="11"/>
        <v>2.4494897427831779</v>
      </c>
      <c r="P11">
        <f t="shared" si="11"/>
        <v>2.4494897427831779</v>
      </c>
      <c r="Q11">
        <f t="shared" si="11"/>
        <v>2.4494897427831779</v>
      </c>
      <c r="R11">
        <f t="shared" si="11"/>
        <v>2.4494897427831779</v>
      </c>
      <c r="S11">
        <f t="shared" si="11"/>
        <v>2.4494897427831779</v>
      </c>
      <c r="T11">
        <f t="shared" si="11"/>
        <v>0</v>
      </c>
      <c r="U11">
        <f t="shared" si="11"/>
        <v>2.4494897427831779</v>
      </c>
      <c r="V11">
        <f t="shared" si="11"/>
        <v>1</v>
      </c>
      <c r="W11">
        <f t="shared" si="11"/>
        <v>2.4494897427831779</v>
      </c>
      <c r="X11">
        <f t="shared" si="11"/>
        <v>2.4494897427831779</v>
      </c>
      <c r="Y11">
        <f t="shared" si="11"/>
        <v>2.4494897427831779</v>
      </c>
      <c r="Z11">
        <f t="shared" si="11"/>
        <v>2.4494897427831779</v>
      </c>
    </row>
    <row r="12" spans="1:27" x14ac:dyDescent="0.25">
      <c r="A12" t="s">
        <v>76</v>
      </c>
      <c r="C12">
        <f>STDEV(C2:C7)</f>
        <v>51.991024866477353</v>
      </c>
      <c r="D12">
        <f t="shared" ref="D12:Z12" si="12">STDEV(D2:D7)</f>
        <v>43.002325518511206</v>
      </c>
      <c r="E12">
        <f t="shared" si="12"/>
        <v>0.69175313077239231</v>
      </c>
      <c r="F12">
        <f t="shared" si="12"/>
        <v>2.4221202832779931</v>
      </c>
      <c r="G12">
        <f t="shared" si="12"/>
        <v>2.7868739954771304</v>
      </c>
      <c r="H12">
        <f t="shared" si="12"/>
        <v>6.9976186425573852</v>
      </c>
      <c r="I12">
        <f t="shared" si="12"/>
        <v>3.5449494589721118</v>
      </c>
      <c r="J12">
        <f t="shared" si="12"/>
        <v>0.63399947903729925</v>
      </c>
      <c r="K12">
        <f t="shared" si="12"/>
        <v>0.44444971220145835</v>
      </c>
      <c r="L12">
        <f t="shared" si="12"/>
        <v>0.44721359549995793</v>
      </c>
      <c r="M12">
        <f t="shared" si="12"/>
        <v>0.17090455664493182</v>
      </c>
      <c r="N12">
        <f t="shared" si="12"/>
        <v>1.6020819787597222</v>
      </c>
      <c r="O12">
        <f t="shared" si="12"/>
        <v>0.60553007081949839</v>
      </c>
      <c r="P12">
        <f t="shared" si="12"/>
        <v>2.7073510588319354</v>
      </c>
      <c r="Q12">
        <f t="shared" si="12"/>
        <v>3.868677637987775</v>
      </c>
      <c r="R12">
        <f t="shared" si="12"/>
        <v>0.5800416902165858</v>
      </c>
      <c r="S12">
        <f t="shared" si="12"/>
        <v>0.82758188031071866</v>
      </c>
      <c r="T12" t="e">
        <f t="shared" si="12"/>
        <v>#DIV/0!</v>
      </c>
      <c r="U12">
        <f t="shared" si="12"/>
        <v>18.304826321674526</v>
      </c>
      <c r="V12" t="e">
        <f t="shared" si="12"/>
        <v>#DIV/0!</v>
      </c>
      <c r="W12">
        <f t="shared" si="12"/>
        <v>8.9981479575892056</v>
      </c>
      <c r="X12">
        <f t="shared" si="12"/>
        <v>1.3111158953307194</v>
      </c>
      <c r="Y12">
        <f t="shared" si="12"/>
        <v>7.467708260682568</v>
      </c>
      <c r="Z12">
        <f t="shared" si="12"/>
        <v>7.254056280065976</v>
      </c>
    </row>
    <row r="13" spans="1:27" x14ac:dyDescent="0.25">
      <c r="A13" t="s">
        <v>77</v>
      </c>
      <c r="C13">
        <v>2.5710000000000002</v>
      </c>
      <c r="D13">
        <v>2.5710000000000002</v>
      </c>
      <c r="E13">
        <v>2.5710000000000002</v>
      </c>
      <c r="F13">
        <v>2.5710000000000002</v>
      </c>
      <c r="G13">
        <v>2.5710000000000002</v>
      </c>
      <c r="H13">
        <v>2.5710000000000002</v>
      </c>
      <c r="I13">
        <v>2.5710000000000002</v>
      </c>
      <c r="J13">
        <v>2.5710000000000002</v>
      </c>
      <c r="K13">
        <v>2.5710000000000002</v>
      </c>
      <c r="L13">
        <v>2.5710000000000002</v>
      </c>
      <c r="M13">
        <v>2.5710000000000002</v>
      </c>
      <c r="N13">
        <v>2.5710000000000002</v>
      </c>
      <c r="O13">
        <v>2.5710000000000002</v>
      </c>
      <c r="P13">
        <v>2.5710000000000002</v>
      </c>
      <c r="Q13">
        <v>2.5710000000000002</v>
      </c>
      <c r="R13">
        <v>2.5710000000000002</v>
      </c>
      <c r="S13">
        <v>2.5710000000000002</v>
      </c>
      <c r="T13">
        <v>2.5710000000000002</v>
      </c>
      <c r="U13">
        <v>2.5710000000000002</v>
      </c>
      <c r="V13">
        <v>2.5710000000000002</v>
      </c>
      <c r="W13">
        <v>2.5710000000000002</v>
      </c>
      <c r="X13">
        <v>2.5710000000000002</v>
      </c>
      <c r="Y13">
        <v>2.5710000000000002</v>
      </c>
      <c r="Z13">
        <v>2.5710000000000002</v>
      </c>
    </row>
    <row r="14" spans="1:27" x14ac:dyDescent="0.25">
      <c r="A14" t="s">
        <v>78</v>
      </c>
      <c r="C14">
        <f>C13*C12/C11</f>
        <v>54.570110091514394</v>
      </c>
      <c r="D14">
        <f t="shared" ref="D14:Z14" si="13">D13*D12/D11</f>
        <v>45.135514134658983</v>
      </c>
      <c r="E14">
        <f t="shared" si="13"/>
        <v>0.72606848199945639</v>
      </c>
      <c r="F14">
        <f t="shared" si="13"/>
        <v>2.5422728413763935</v>
      </c>
      <c r="G14">
        <f t="shared" si="13"/>
        <v>2.9251206556311486</v>
      </c>
      <c r="H14">
        <f t="shared" si="13"/>
        <v>7.3447449955733664</v>
      </c>
      <c r="I14">
        <f t="shared" si="13"/>
        <v>3.7208014795202398</v>
      </c>
      <c r="J14">
        <f t="shared" si="13"/>
        <v>0.66544988212640199</v>
      </c>
      <c r="K14">
        <f t="shared" si="13"/>
        <v>0.46649724230794481</v>
      </c>
      <c r="L14">
        <f t="shared" si="13"/>
        <v>0.46939823178192747</v>
      </c>
      <c r="M14">
        <f t="shared" si="13"/>
        <v>0.1793825087158219</v>
      </c>
      <c r="N14">
        <f t="shared" si="13"/>
        <v>1.6815554257888738</v>
      </c>
      <c r="O14">
        <f t="shared" si="13"/>
        <v>0.63556821034409849</v>
      </c>
      <c r="P14">
        <f t="shared" si="13"/>
        <v>2.8416528759773785</v>
      </c>
      <c r="Q14">
        <f t="shared" si="13"/>
        <v>4.0605886334372761</v>
      </c>
      <c r="R14">
        <f t="shared" si="13"/>
        <v>0.60881544409016408</v>
      </c>
      <c r="S14">
        <f t="shared" si="13"/>
        <v>0.86863520067705668</v>
      </c>
      <c r="T14" t="e">
        <f t="shared" si="13"/>
        <v>#DIV/0!</v>
      </c>
      <c r="U14">
        <f t="shared" si="13"/>
        <v>19.212862030421238</v>
      </c>
      <c r="V14" t="e">
        <f t="shared" si="13"/>
        <v>#DIV/0!</v>
      </c>
      <c r="W14">
        <f t="shared" si="13"/>
        <v>9.444513277559631</v>
      </c>
      <c r="X14">
        <f t="shared" si="13"/>
        <v>1.3761555755955908</v>
      </c>
      <c r="Y14">
        <f t="shared" si="13"/>
        <v>7.8381540460748802</v>
      </c>
      <c r="Z14">
        <f t="shared" si="13"/>
        <v>7.6139035695078183</v>
      </c>
    </row>
    <row r="15" spans="1:27" x14ac:dyDescent="0.25">
      <c r="A15" t="s">
        <v>79</v>
      </c>
      <c r="C15">
        <f>MIN(C2:C7)</f>
        <v>480</v>
      </c>
      <c r="D15">
        <f t="shared" ref="D15:Z15" si="14">MIN(D2:D7)</f>
        <v>374</v>
      </c>
      <c r="E15">
        <f t="shared" si="14"/>
        <v>76.951672862453535</v>
      </c>
      <c r="F15">
        <f t="shared" si="14"/>
        <v>64</v>
      </c>
      <c r="G15">
        <f t="shared" si="14"/>
        <v>66</v>
      </c>
      <c r="H15">
        <f t="shared" si="14"/>
        <v>89</v>
      </c>
      <c r="I15">
        <f t="shared" si="14"/>
        <v>100</v>
      </c>
      <c r="J15">
        <f t="shared" si="14"/>
        <v>5.1063829787234045</v>
      </c>
      <c r="K15">
        <f t="shared" si="14"/>
        <v>4.4859813084112146</v>
      </c>
      <c r="L15">
        <f t="shared" si="14"/>
        <v>6.5</v>
      </c>
      <c r="M15">
        <f t="shared" si="14"/>
        <v>1.3409090909090908</v>
      </c>
      <c r="N15">
        <f t="shared" si="14"/>
        <v>15</v>
      </c>
      <c r="O15">
        <f t="shared" si="14"/>
        <v>9</v>
      </c>
      <c r="P15">
        <f t="shared" si="14"/>
        <v>28.235294117647058</v>
      </c>
      <c r="Q15">
        <f t="shared" si="14"/>
        <v>41</v>
      </c>
      <c r="R15">
        <f t="shared" si="14"/>
        <v>4.0999999999999996</v>
      </c>
      <c r="S15">
        <f t="shared" si="14"/>
        <v>10.784313725490197</v>
      </c>
      <c r="T15">
        <f t="shared" si="14"/>
        <v>0</v>
      </c>
      <c r="U15">
        <f t="shared" si="14"/>
        <v>126</v>
      </c>
      <c r="V15">
        <f t="shared" si="14"/>
        <v>23.762376237623762</v>
      </c>
      <c r="W15">
        <f t="shared" si="14"/>
        <v>30</v>
      </c>
      <c r="X15">
        <f t="shared" si="14"/>
        <v>6.25</v>
      </c>
      <c r="Y15">
        <f t="shared" si="14"/>
        <v>59</v>
      </c>
      <c r="Z15">
        <f t="shared" si="14"/>
        <v>50.847457627118644</v>
      </c>
    </row>
    <row r="16" spans="1:27" x14ac:dyDescent="0.25">
      <c r="A16" t="s">
        <v>80</v>
      </c>
      <c r="C16">
        <f>MAX(C2:C7)</f>
        <v>606</v>
      </c>
      <c r="D16">
        <f t="shared" ref="D16:Z16" si="15">MAX(D2:D7)</f>
        <v>476</v>
      </c>
      <c r="E16">
        <f t="shared" si="15"/>
        <v>78.807947019867555</v>
      </c>
      <c r="F16">
        <f t="shared" si="15"/>
        <v>71</v>
      </c>
      <c r="G16">
        <f t="shared" si="15"/>
        <v>74</v>
      </c>
      <c r="H16">
        <f t="shared" si="15"/>
        <v>106</v>
      </c>
      <c r="I16">
        <f t="shared" si="15"/>
        <v>109</v>
      </c>
      <c r="J16">
        <f t="shared" si="15"/>
        <v>6.808988764044944</v>
      </c>
      <c r="K16">
        <f t="shared" si="15"/>
        <v>5.716981132075472</v>
      </c>
      <c r="L16">
        <f t="shared" si="15"/>
        <v>7.5</v>
      </c>
      <c r="M16">
        <f t="shared" si="15"/>
        <v>1.7272727272727273</v>
      </c>
      <c r="N16">
        <f t="shared" si="15"/>
        <v>19</v>
      </c>
      <c r="O16">
        <f t="shared" si="15"/>
        <v>10.5</v>
      </c>
      <c r="P16">
        <f t="shared" si="15"/>
        <v>36.666666666666664</v>
      </c>
      <c r="Q16">
        <f t="shared" si="15"/>
        <v>51</v>
      </c>
      <c r="R16">
        <f t="shared" si="15"/>
        <v>5.666666666666667</v>
      </c>
      <c r="S16">
        <f t="shared" si="15"/>
        <v>12.893617021276595</v>
      </c>
      <c r="T16">
        <f t="shared" si="15"/>
        <v>0</v>
      </c>
      <c r="U16">
        <f t="shared" si="15"/>
        <v>180</v>
      </c>
      <c r="V16">
        <f t="shared" si="15"/>
        <v>23.762376237623762</v>
      </c>
      <c r="W16">
        <f t="shared" si="15"/>
        <v>55</v>
      </c>
      <c r="X16">
        <f t="shared" si="15"/>
        <v>10.037174721189592</v>
      </c>
      <c r="Y16">
        <f t="shared" si="15"/>
        <v>80</v>
      </c>
      <c r="Z16">
        <f t="shared" si="15"/>
        <v>71.05263157894737</v>
      </c>
    </row>
    <row r="17" spans="1:26" x14ac:dyDescent="0.25">
      <c r="A17" t="s">
        <v>83</v>
      </c>
      <c r="C17">
        <f>C12/C9*100</f>
        <v>9.5163559853222726</v>
      </c>
      <c r="D17">
        <f t="shared" ref="D17:Z17" si="16">D12/D9*100</f>
        <v>10.118194239649696</v>
      </c>
      <c r="E17">
        <f t="shared" si="16"/>
        <v>0.8896218542173121</v>
      </c>
      <c r="F17">
        <f t="shared" si="16"/>
        <v>3.5445662682116978</v>
      </c>
      <c r="G17">
        <f t="shared" si="16"/>
        <v>3.9159821950498315</v>
      </c>
      <c r="H17">
        <f t="shared" si="16"/>
        <v>7.1283042199226339</v>
      </c>
      <c r="I17">
        <f t="shared" si="16"/>
        <v>3.3815098177794392</v>
      </c>
      <c r="J17">
        <f t="shared" si="16"/>
        <v>11.354769466085576</v>
      </c>
      <c r="K17">
        <f t="shared" si="16"/>
        <v>8.5297711384723787</v>
      </c>
      <c r="L17">
        <f t="shared" si="16"/>
        <v>6.3887656499993994</v>
      </c>
      <c r="M17">
        <f t="shared" si="16"/>
        <v>10.897459535356335</v>
      </c>
      <c r="N17">
        <f t="shared" si="16"/>
        <v>9.332516381124595</v>
      </c>
      <c r="O17">
        <f t="shared" si="16"/>
        <v>6.2641041808913629</v>
      </c>
      <c r="P17">
        <f t="shared" si="16"/>
        <v>8.4833049565805343</v>
      </c>
      <c r="Q17">
        <f t="shared" si="16"/>
        <v>8.3798071580962645</v>
      </c>
      <c r="R17">
        <f t="shared" si="16"/>
        <v>12.086971740412988</v>
      </c>
      <c r="S17">
        <f t="shared" si="16"/>
        <v>6.9848530736424399</v>
      </c>
      <c r="T17" t="e">
        <f t="shared" si="16"/>
        <v>#DIV/0!</v>
      </c>
      <c r="U17">
        <f t="shared" si="16"/>
        <v>12.230396206018614</v>
      </c>
      <c r="V17" t="e">
        <f t="shared" si="16"/>
        <v>#DIV/0!</v>
      </c>
      <c r="W17">
        <f t="shared" si="16"/>
        <v>19.213127311578372</v>
      </c>
      <c r="X17">
        <f t="shared" si="16"/>
        <v>15.353431721078916</v>
      </c>
      <c r="Y17">
        <f t="shared" si="16"/>
        <v>10.347863640668685</v>
      </c>
      <c r="Z17">
        <f t="shared" si="16"/>
        <v>11.266754698625228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6014-71F8-4209-848F-1D83CD50B745}">
  <dimension ref="A1:AA38"/>
  <sheetViews>
    <sheetView topLeftCell="C10" workbookViewId="0">
      <selection activeCell="K41" sqref="K41"/>
    </sheetView>
  </sheetViews>
  <sheetFormatPr defaultRowHeight="15" x14ac:dyDescent="0.25"/>
  <cols>
    <col min="9" max="9" width="11.140625" customWidth="1"/>
    <col min="14" max="14" width="12.85546875" customWidth="1"/>
    <col min="15" max="15" width="11.85546875" customWidth="1"/>
    <col min="23" max="23" width="11.140625" customWidth="1"/>
    <col min="24" max="24" width="11.7109375" customWidth="1"/>
    <col min="26" max="26" width="11" customWidth="1"/>
  </cols>
  <sheetData>
    <row r="1" spans="1:27" x14ac:dyDescent="0.25">
      <c r="A1" t="s">
        <v>0</v>
      </c>
      <c r="B1" t="s">
        <v>1</v>
      </c>
      <c r="C1" t="s">
        <v>66</v>
      </c>
      <c r="D1" t="s">
        <v>71</v>
      </c>
      <c r="E1" t="s">
        <v>18</v>
      </c>
      <c r="F1" t="s">
        <v>2</v>
      </c>
      <c r="G1" t="s">
        <v>3</v>
      </c>
      <c r="H1" t="s">
        <v>67</v>
      </c>
      <c r="I1" t="s">
        <v>68</v>
      </c>
      <c r="J1" t="s">
        <v>4</v>
      </c>
      <c r="K1" t="s">
        <v>5</v>
      </c>
      <c r="L1" t="s">
        <v>6</v>
      </c>
      <c r="M1" t="s">
        <v>7</v>
      </c>
      <c r="N1" t="s">
        <v>70</v>
      </c>
      <c r="O1" t="s">
        <v>69</v>
      </c>
      <c r="P1" t="s">
        <v>39</v>
      </c>
      <c r="Q1" t="s">
        <v>8</v>
      </c>
      <c r="R1" t="s">
        <v>9</v>
      </c>
      <c r="S1" t="s">
        <v>10</v>
      </c>
      <c r="T1" t="s">
        <v>11</v>
      </c>
      <c r="U1" t="s">
        <v>12</v>
      </c>
      <c r="V1" t="s">
        <v>41</v>
      </c>
      <c r="W1" t="s">
        <v>13</v>
      </c>
      <c r="X1" t="s">
        <v>43</v>
      </c>
      <c r="Y1" t="s">
        <v>72</v>
      </c>
      <c r="Z1" t="s">
        <v>14</v>
      </c>
      <c r="AA1" t="s">
        <v>15</v>
      </c>
    </row>
    <row r="2" spans="1:27" x14ac:dyDescent="0.25">
      <c r="A2">
        <v>10403</v>
      </c>
      <c r="B2" s="2">
        <v>1</v>
      </c>
      <c r="C2">
        <v>772</v>
      </c>
      <c r="D2">
        <v>622</v>
      </c>
      <c r="E2" s="1">
        <f>D2/C2*100</f>
        <v>80.569948186528492</v>
      </c>
      <c r="F2">
        <v>93</v>
      </c>
      <c r="G2">
        <v>96</v>
      </c>
      <c r="H2">
        <v>130</v>
      </c>
      <c r="I2">
        <v>141</v>
      </c>
      <c r="J2" s="1">
        <f>C2/H2</f>
        <v>5.9384615384615387</v>
      </c>
      <c r="K2" s="1">
        <f>C2/I2</f>
        <v>5.4751773049645394</v>
      </c>
      <c r="L2">
        <v>7</v>
      </c>
      <c r="M2" s="1">
        <f>Y2/Q2</f>
        <v>1.328125</v>
      </c>
      <c r="N2">
        <v>24</v>
      </c>
      <c r="O2">
        <v>11.5</v>
      </c>
      <c r="P2" s="1">
        <f>C2/N2</f>
        <v>32.166666666666664</v>
      </c>
      <c r="Q2">
        <v>64</v>
      </c>
      <c r="R2" s="1">
        <f>Q2/O2</f>
        <v>5.5652173913043477</v>
      </c>
      <c r="S2" s="1">
        <f>C2/Q2</f>
        <v>12.0625</v>
      </c>
      <c r="T2">
        <v>345</v>
      </c>
      <c r="U2">
        <v>277</v>
      </c>
      <c r="V2" s="1">
        <f>U2/C2*100</f>
        <v>35.880829015544045</v>
      </c>
      <c r="W2">
        <v>31</v>
      </c>
      <c r="X2" s="1">
        <f>W2/C2*100</f>
        <v>4.0155440414507773</v>
      </c>
      <c r="Y2">
        <v>85</v>
      </c>
      <c r="Z2" s="2">
        <f>W2/Y2*100</f>
        <v>36.470588235294116</v>
      </c>
      <c r="AA2" s="3"/>
    </row>
    <row r="3" spans="1:27" x14ac:dyDescent="0.25">
      <c r="B3">
        <v>2</v>
      </c>
      <c r="C3">
        <v>806</v>
      </c>
      <c r="D3">
        <v>654</v>
      </c>
      <c r="E3" s="1">
        <f t="shared" ref="E3:E10" si="0">D3/C3*100</f>
        <v>81.141439205955336</v>
      </c>
      <c r="F3">
        <v>91</v>
      </c>
      <c r="G3">
        <v>93</v>
      </c>
      <c r="H3">
        <v>145</v>
      </c>
      <c r="I3">
        <v>151</v>
      </c>
      <c r="J3" s="1">
        <f t="shared" ref="J3:J10" si="1">C3/H3</f>
        <v>5.5586206896551724</v>
      </c>
      <c r="K3" s="1">
        <f t="shared" ref="K3:K10" si="2">C3/I3</f>
        <v>5.3377483443708611</v>
      </c>
      <c r="L3">
        <v>7</v>
      </c>
      <c r="M3" s="1">
        <f t="shared" ref="M3:M10" si="3">Y3/Q3</f>
        <v>1.4193548387096775</v>
      </c>
      <c r="N3">
        <v>31</v>
      </c>
      <c r="O3">
        <v>12.5</v>
      </c>
      <c r="P3" s="1">
        <f t="shared" ref="P3:P10" si="4">C3/N3</f>
        <v>26</v>
      </c>
      <c r="Q3">
        <v>62</v>
      </c>
      <c r="R3" s="1">
        <f t="shared" ref="R3:R10" si="5">Q3/O3</f>
        <v>4.96</v>
      </c>
      <c r="S3" s="1">
        <f t="shared" ref="S3:S10" si="6">C3/Q3</f>
        <v>13</v>
      </c>
      <c r="T3">
        <v>384</v>
      </c>
      <c r="U3">
        <v>270</v>
      </c>
      <c r="V3" s="1">
        <f t="shared" ref="V3:V10" si="7">U3/C3*100</f>
        <v>33.498759305210918</v>
      </c>
      <c r="W3">
        <v>31</v>
      </c>
      <c r="X3" s="1">
        <f t="shared" ref="X3:X10" si="8">W3/C3*100</f>
        <v>3.8461538461538463</v>
      </c>
      <c r="Y3">
        <v>88</v>
      </c>
      <c r="Z3" s="2">
        <f>W3/Y3*100</f>
        <v>35.227272727272727</v>
      </c>
    </row>
    <row r="4" spans="1:27" x14ac:dyDescent="0.25">
      <c r="B4">
        <v>3</v>
      </c>
      <c r="C4">
        <v>718</v>
      </c>
      <c r="D4">
        <v>578</v>
      </c>
      <c r="E4" s="1">
        <f t="shared" si="0"/>
        <v>80.501392757660156</v>
      </c>
      <c r="F4">
        <v>75</v>
      </c>
      <c r="G4">
        <v>76</v>
      </c>
      <c r="H4">
        <v>122</v>
      </c>
      <c r="I4">
        <v>129</v>
      </c>
      <c r="J4" s="1">
        <f t="shared" si="1"/>
        <v>5.8852459016393439</v>
      </c>
      <c r="K4" s="1">
        <f t="shared" si="2"/>
        <v>5.5658914728682172</v>
      </c>
      <c r="L4">
        <v>7.5</v>
      </c>
      <c r="M4" s="1">
        <f t="shared" si="3"/>
        <v>1.8666666666666667</v>
      </c>
      <c r="N4">
        <v>23</v>
      </c>
      <c r="O4">
        <v>14</v>
      </c>
      <c r="P4" s="1">
        <f t="shared" si="4"/>
        <v>31.217391304347824</v>
      </c>
      <c r="Q4">
        <v>45</v>
      </c>
      <c r="R4" s="1">
        <f t="shared" si="5"/>
        <v>3.2142857142857144</v>
      </c>
      <c r="S4" s="1">
        <f t="shared" si="6"/>
        <v>15.955555555555556</v>
      </c>
      <c r="T4">
        <v>335</v>
      </c>
      <c r="U4">
        <v>243</v>
      </c>
      <c r="V4" s="1">
        <f t="shared" si="7"/>
        <v>33.844011142061284</v>
      </c>
      <c r="W4">
        <v>31</v>
      </c>
      <c r="X4" s="1">
        <f t="shared" si="8"/>
        <v>4.3175487465181055</v>
      </c>
      <c r="Y4">
        <v>84</v>
      </c>
      <c r="Z4" s="2">
        <f t="shared" ref="Z4:Z10" si="9">W4/Y4*100</f>
        <v>36.904761904761905</v>
      </c>
    </row>
    <row r="5" spans="1:27" x14ac:dyDescent="0.25">
      <c r="B5">
        <v>4</v>
      </c>
      <c r="C5">
        <v>766</v>
      </c>
      <c r="D5">
        <v>626</v>
      </c>
      <c r="E5" s="1">
        <f t="shared" si="0"/>
        <v>81.723237597911222</v>
      </c>
      <c r="F5">
        <v>94</v>
      </c>
      <c r="G5">
        <v>95</v>
      </c>
      <c r="H5">
        <v>131</v>
      </c>
      <c r="I5">
        <v>139</v>
      </c>
      <c r="J5" s="1">
        <f t="shared" si="1"/>
        <v>5.8473282442748094</v>
      </c>
      <c r="K5" s="1">
        <f t="shared" si="2"/>
        <v>5.5107913669064752</v>
      </c>
      <c r="L5">
        <v>7.5</v>
      </c>
      <c r="M5" s="1">
        <f t="shared" si="3"/>
        <v>1.35</v>
      </c>
      <c r="N5">
        <v>23.5</v>
      </c>
      <c r="O5">
        <v>13</v>
      </c>
      <c r="P5" s="1">
        <f t="shared" si="4"/>
        <v>32.595744680851062</v>
      </c>
      <c r="Q5">
        <v>60</v>
      </c>
      <c r="R5" s="1">
        <f t="shared" si="5"/>
        <v>4.615384615384615</v>
      </c>
      <c r="S5" s="1">
        <f t="shared" si="6"/>
        <v>12.766666666666667</v>
      </c>
      <c r="T5">
        <v>339</v>
      </c>
      <c r="U5">
        <v>287</v>
      </c>
      <c r="V5" s="1">
        <f t="shared" si="7"/>
        <v>37.467362924281986</v>
      </c>
      <c r="W5">
        <v>31</v>
      </c>
      <c r="X5" s="1">
        <f t="shared" si="8"/>
        <v>4.046997389033943</v>
      </c>
      <c r="Y5">
        <v>81</v>
      </c>
      <c r="Z5" s="2">
        <f t="shared" si="9"/>
        <v>38.271604938271601</v>
      </c>
    </row>
    <row r="6" spans="1:27" x14ac:dyDescent="0.25">
      <c r="B6">
        <v>5</v>
      </c>
      <c r="C6">
        <v>900</v>
      </c>
      <c r="D6">
        <v>750</v>
      </c>
      <c r="E6" s="1">
        <f t="shared" si="0"/>
        <v>83.333333333333343</v>
      </c>
      <c r="F6">
        <v>105</v>
      </c>
      <c r="G6">
        <v>108</v>
      </c>
      <c r="H6">
        <v>136</v>
      </c>
      <c r="I6">
        <v>142</v>
      </c>
      <c r="J6" s="1">
        <f t="shared" si="1"/>
        <v>6.617647058823529</v>
      </c>
      <c r="K6" s="1">
        <f t="shared" si="2"/>
        <v>6.3380281690140849</v>
      </c>
      <c r="L6">
        <v>8</v>
      </c>
      <c r="M6" s="1">
        <f t="shared" si="3"/>
        <v>1.1285714285714286</v>
      </c>
      <c r="N6">
        <v>26.5</v>
      </c>
      <c r="O6">
        <v>14.5</v>
      </c>
      <c r="P6" s="1">
        <f t="shared" si="4"/>
        <v>33.962264150943398</v>
      </c>
      <c r="Q6">
        <v>70</v>
      </c>
      <c r="R6" s="1">
        <f t="shared" si="5"/>
        <v>4.8275862068965516</v>
      </c>
      <c r="S6" s="1">
        <f t="shared" si="6"/>
        <v>12.857142857142858</v>
      </c>
      <c r="T6">
        <v>377</v>
      </c>
      <c r="U6">
        <v>373</v>
      </c>
      <c r="V6" s="1">
        <f t="shared" si="7"/>
        <v>41.444444444444443</v>
      </c>
      <c r="W6">
        <v>32</v>
      </c>
      <c r="X6" s="1">
        <f t="shared" si="8"/>
        <v>3.5555555555555554</v>
      </c>
      <c r="Y6">
        <v>79</v>
      </c>
      <c r="Z6" s="2">
        <f t="shared" si="9"/>
        <v>40.506329113924053</v>
      </c>
    </row>
    <row r="7" spans="1:27" x14ac:dyDescent="0.25">
      <c r="A7">
        <v>10408</v>
      </c>
      <c r="B7">
        <v>1</v>
      </c>
      <c r="C7">
        <v>806</v>
      </c>
      <c r="D7">
        <v>670</v>
      </c>
      <c r="E7" s="1">
        <f t="shared" si="0"/>
        <v>83.126550868486348</v>
      </c>
      <c r="F7">
        <v>100</v>
      </c>
      <c r="G7">
        <v>103</v>
      </c>
      <c r="H7">
        <v>124</v>
      </c>
      <c r="I7">
        <v>139</v>
      </c>
      <c r="J7" s="1">
        <f t="shared" si="1"/>
        <v>6.5</v>
      </c>
      <c r="K7" s="1">
        <f t="shared" si="2"/>
        <v>5.7985611510791371</v>
      </c>
      <c r="L7">
        <v>8</v>
      </c>
      <c r="M7" s="1">
        <f t="shared" si="3"/>
        <v>1.2931034482758621</v>
      </c>
      <c r="N7">
        <v>23.5</v>
      </c>
      <c r="O7">
        <v>13.5</v>
      </c>
      <c r="P7" s="1">
        <f t="shared" si="4"/>
        <v>34.297872340425535</v>
      </c>
      <c r="Q7">
        <v>58</v>
      </c>
      <c r="R7" s="1">
        <f t="shared" si="5"/>
        <v>4.2962962962962967</v>
      </c>
      <c r="S7" s="1">
        <f t="shared" si="6"/>
        <v>13.896551724137931</v>
      </c>
      <c r="T7">
        <v>414</v>
      </c>
      <c r="U7">
        <v>256</v>
      </c>
      <c r="V7" s="1">
        <f t="shared" si="7"/>
        <v>31.761786600496279</v>
      </c>
      <c r="W7">
        <v>28</v>
      </c>
      <c r="X7" s="1">
        <f t="shared" si="8"/>
        <v>3.4739454094292808</v>
      </c>
      <c r="Y7">
        <v>75</v>
      </c>
      <c r="Z7" s="2">
        <f t="shared" si="9"/>
        <v>37.333333333333336</v>
      </c>
    </row>
    <row r="8" spans="1:27" x14ac:dyDescent="0.25">
      <c r="B8">
        <v>2</v>
      </c>
      <c r="C8">
        <v>750</v>
      </c>
      <c r="D8">
        <v>612</v>
      </c>
      <c r="E8" s="1">
        <f t="shared" si="0"/>
        <v>81.599999999999994</v>
      </c>
      <c r="F8">
        <v>96</v>
      </c>
      <c r="G8">
        <v>100</v>
      </c>
      <c r="H8">
        <v>143</v>
      </c>
      <c r="I8">
        <v>150</v>
      </c>
      <c r="J8" s="1">
        <f t="shared" si="1"/>
        <v>5.244755244755245</v>
      </c>
      <c r="K8" s="1">
        <f t="shared" si="2"/>
        <v>5</v>
      </c>
      <c r="L8">
        <v>7</v>
      </c>
      <c r="M8" s="1">
        <f t="shared" si="3"/>
        <v>1.3389830508474576</v>
      </c>
      <c r="N8">
        <v>22</v>
      </c>
      <c r="O8">
        <v>12</v>
      </c>
      <c r="P8" s="1">
        <f t="shared" si="4"/>
        <v>34.090909090909093</v>
      </c>
      <c r="Q8">
        <v>59</v>
      </c>
      <c r="R8" s="1">
        <f t="shared" si="5"/>
        <v>4.916666666666667</v>
      </c>
      <c r="S8" s="1">
        <f t="shared" si="6"/>
        <v>12.711864406779661</v>
      </c>
      <c r="T8">
        <v>352</v>
      </c>
      <c r="U8">
        <v>260</v>
      </c>
      <c r="V8" s="1">
        <f t="shared" si="7"/>
        <v>34.666666666666671</v>
      </c>
      <c r="W8">
        <v>35</v>
      </c>
      <c r="X8" s="1">
        <f t="shared" si="8"/>
        <v>4.666666666666667</v>
      </c>
      <c r="Y8">
        <v>79</v>
      </c>
      <c r="Z8" s="2">
        <f t="shared" si="9"/>
        <v>44.303797468354425</v>
      </c>
    </row>
    <row r="9" spans="1:27" x14ac:dyDescent="0.25">
      <c r="B9">
        <v>4</v>
      </c>
      <c r="C9">
        <v>738</v>
      </c>
      <c r="D9">
        <v>606</v>
      </c>
      <c r="E9" s="1">
        <f t="shared" si="0"/>
        <v>82.113821138211378</v>
      </c>
      <c r="F9">
        <v>93</v>
      </c>
      <c r="G9">
        <v>95</v>
      </c>
      <c r="H9">
        <v>133</v>
      </c>
      <c r="I9">
        <v>152</v>
      </c>
      <c r="J9" s="1">
        <f t="shared" si="1"/>
        <v>5.5488721804511281</v>
      </c>
      <c r="K9" s="1">
        <f t="shared" si="2"/>
        <v>4.8552631578947372</v>
      </c>
      <c r="L9">
        <v>8</v>
      </c>
      <c r="M9" s="1">
        <f t="shared" si="3"/>
        <v>1.2280701754385965</v>
      </c>
      <c r="N9">
        <v>23</v>
      </c>
      <c r="O9">
        <v>13</v>
      </c>
      <c r="P9" s="1">
        <f t="shared" si="4"/>
        <v>32.086956521739133</v>
      </c>
      <c r="Q9">
        <v>57</v>
      </c>
      <c r="R9" s="1">
        <f t="shared" si="5"/>
        <v>4.384615384615385</v>
      </c>
      <c r="S9" s="1">
        <f t="shared" si="6"/>
        <v>12.947368421052632</v>
      </c>
      <c r="T9">
        <v>330</v>
      </c>
      <c r="U9">
        <v>276</v>
      </c>
      <c r="V9" s="1">
        <f t="shared" si="7"/>
        <v>37.398373983739837</v>
      </c>
      <c r="W9">
        <v>27</v>
      </c>
      <c r="X9" s="1">
        <f t="shared" si="8"/>
        <v>3.6585365853658534</v>
      </c>
      <c r="Y9">
        <v>70</v>
      </c>
      <c r="Z9" s="2">
        <f t="shared" si="9"/>
        <v>38.571428571428577</v>
      </c>
    </row>
    <row r="10" spans="1:27" x14ac:dyDescent="0.25">
      <c r="B10">
        <v>5</v>
      </c>
      <c r="C10">
        <v>1414</v>
      </c>
      <c r="D10">
        <v>1144</v>
      </c>
      <c r="E10" s="1">
        <f t="shared" si="0"/>
        <v>80.905233380480894</v>
      </c>
      <c r="F10">
        <v>108</v>
      </c>
      <c r="G10">
        <v>110</v>
      </c>
      <c r="H10">
        <v>166</v>
      </c>
      <c r="I10">
        <v>170</v>
      </c>
      <c r="J10" s="1">
        <f t="shared" si="1"/>
        <v>8.5180722891566258</v>
      </c>
      <c r="K10" s="1">
        <f t="shared" si="2"/>
        <v>8.3176470588235301</v>
      </c>
      <c r="L10">
        <v>7</v>
      </c>
      <c r="M10" s="1">
        <f t="shared" si="3"/>
        <v>1.338235294117647</v>
      </c>
      <c r="N10">
        <v>24.5</v>
      </c>
      <c r="O10">
        <v>11.5</v>
      </c>
      <c r="P10" s="1">
        <f t="shared" si="4"/>
        <v>57.714285714285715</v>
      </c>
      <c r="Q10">
        <v>68</v>
      </c>
      <c r="R10" s="1">
        <f t="shared" si="5"/>
        <v>5.9130434782608692</v>
      </c>
      <c r="S10" s="1">
        <f t="shared" si="6"/>
        <v>20.794117647058822</v>
      </c>
      <c r="T10">
        <v>387</v>
      </c>
      <c r="U10">
        <v>757</v>
      </c>
      <c r="V10" s="1">
        <f t="shared" si="7"/>
        <v>53.536067892503539</v>
      </c>
      <c r="W10">
        <v>31</v>
      </c>
      <c r="X10" s="1">
        <f t="shared" si="8"/>
        <v>2.1923620933521923</v>
      </c>
      <c r="Y10">
        <v>91</v>
      </c>
      <c r="Z10" s="2">
        <f t="shared" si="9"/>
        <v>34.065934065934066</v>
      </c>
    </row>
    <row r="12" spans="1:27" x14ac:dyDescent="0.25">
      <c r="A12" t="s">
        <v>81</v>
      </c>
      <c r="C12" s="2">
        <f>AVERAGE(C2:C10)</f>
        <v>852.22222222222217</v>
      </c>
      <c r="D12" s="2">
        <f t="shared" ref="D12:Z12" si="10">AVERAGE(D2:D10)</f>
        <v>695.77777777777783</v>
      </c>
      <c r="E12" s="2">
        <f t="shared" si="10"/>
        <v>81.668328496507471</v>
      </c>
      <c r="F12" s="2">
        <f t="shared" si="10"/>
        <v>95</v>
      </c>
      <c r="G12" s="2">
        <f t="shared" si="10"/>
        <v>97.333333333333329</v>
      </c>
      <c r="H12" s="2">
        <f t="shared" si="10"/>
        <v>136.66666666666666</v>
      </c>
      <c r="I12" s="2">
        <f t="shared" si="10"/>
        <v>145.88888888888889</v>
      </c>
      <c r="J12" s="2">
        <f t="shared" si="10"/>
        <v>6.1843336830241542</v>
      </c>
      <c r="K12" s="2">
        <f t="shared" si="10"/>
        <v>5.7999008917690649</v>
      </c>
      <c r="L12" s="2">
        <f t="shared" si="10"/>
        <v>7.4444444444444446</v>
      </c>
      <c r="M12" s="2">
        <f t="shared" si="10"/>
        <v>1.365678878069704</v>
      </c>
      <c r="N12" s="2">
        <f t="shared" si="10"/>
        <v>24.555555555555557</v>
      </c>
      <c r="O12" s="2">
        <f t="shared" si="10"/>
        <v>12.833333333333334</v>
      </c>
      <c r="P12" s="2">
        <f t="shared" si="10"/>
        <v>34.903565607796487</v>
      </c>
      <c r="Q12" s="2">
        <f t="shared" si="10"/>
        <v>60.333333333333336</v>
      </c>
      <c r="R12" s="2">
        <f t="shared" si="10"/>
        <v>4.7436773059678279</v>
      </c>
      <c r="S12" s="2">
        <f t="shared" si="10"/>
        <v>14.110196364266015</v>
      </c>
      <c r="T12" s="2">
        <f t="shared" si="10"/>
        <v>362.55555555555554</v>
      </c>
      <c r="U12" s="2">
        <f t="shared" si="10"/>
        <v>333.22222222222223</v>
      </c>
      <c r="V12" s="2">
        <f t="shared" si="10"/>
        <v>37.72203355277211</v>
      </c>
      <c r="W12" s="2">
        <f t="shared" si="10"/>
        <v>30.777777777777779</v>
      </c>
      <c r="X12" s="2">
        <f t="shared" si="10"/>
        <v>3.7525900370584697</v>
      </c>
      <c r="Y12" s="2">
        <f t="shared" si="10"/>
        <v>81.333333333333329</v>
      </c>
      <c r="Z12" s="2">
        <f t="shared" si="10"/>
        <v>37.961672262063864</v>
      </c>
    </row>
    <row r="13" spans="1:27" x14ac:dyDescent="0.25">
      <c r="A13" t="s">
        <v>75</v>
      </c>
      <c r="C13">
        <f>COUNTA(C2:C10)</f>
        <v>9</v>
      </c>
      <c r="D13">
        <f t="shared" ref="D13:Z13" si="11">COUNTA(D2:D10)</f>
        <v>9</v>
      </c>
      <c r="E13">
        <f t="shared" si="11"/>
        <v>9</v>
      </c>
      <c r="F13">
        <f t="shared" si="11"/>
        <v>9</v>
      </c>
      <c r="G13">
        <f t="shared" si="11"/>
        <v>9</v>
      </c>
      <c r="H13">
        <f t="shared" si="11"/>
        <v>9</v>
      </c>
      <c r="I13">
        <f t="shared" si="11"/>
        <v>9</v>
      </c>
      <c r="J13">
        <f t="shared" si="11"/>
        <v>9</v>
      </c>
      <c r="K13">
        <f t="shared" si="11"/>
        <v>9</v>
      </c>
      <c r="L13">
        <f t="shared" si="11"/>
        <v>9</v>
      </c>
      <c r="M13">
        <f t="shared" si="11"/>
        <v>9</v>
      </c>
      <c r="N13">
        <f t="shared" si="11"/>
        <v>9</v>
      </c>
      <c r="O13">
        <f t="shared" si="11"/>
        <v>9</v>
      </c>
      <c r="P13">
        <f t="shared" si="11"/>
        <v>9</v>
      </c>
      <c r="Q13">
        <f t="shared" si="11"/>
        <v>9</v>
      </c>
      <c r="R13">
        <f t="shared" si="11"/>
        <v>9</v>
      </c>
      <c r="S13">
        <f t="shared" si="11"/>
        <v>9</v>
      </c>
      <c r="T13">
        <f t="shared" si="11"/>
        <v>9</v>
      </c>
      <c r="U13">
        <f t="shared" si="11"/>
        <v>9</v>
      </c>
      <c r="V13">
        <f t="shared" si="11"/>
        <v>9</v>
      </c>
      <c r="W13">
        <f t="shared" si="11"/>
        <v>9</v>
      </c>
      <c r="X13">
        <f t="shared" si="11"/>
        <v>9</v>
      </c>
      <c r="Y13">
        <f t="shared" si="11"/>
        <v>9</v>
      </c>
      <c r="Z13">
        <f t="shared" si="11"/>
        <v>9</v>
      </c>
    </row>
    <row r="14" spans="1:27" x14ac:dyDescent="0.25">
      <c r="A14" t="s">
        <v>82</v>
      </c>
      <c r="C14">
        <f>SQRT(C13)</f>
        <v>3</v>
      </c>
      <c r="D14">
        <f t="shared" ref="D14:X14" si="12">SQRT(D13)</f>
        <v>3</v>
      </c>
      <c r="E14">
        <f t="shared" si="12"/>
        <v>3</v>
      </c>
      <c r="F14">
        <f t="shared" si="12"/>
        <v>3</v>
      </c>
      <c r="G14">
        <f t="shared" si="12"/>
        <v>3</v>
      </c>
      <c r="H14">
        <f t="shared" si="12"/>
        <v>3</v>
      </c>
      <c r="I14">
        <f t="shared" si="12"/>
        <v>3</v>
      </c>
      <c r="J14">
        <f t="shared" si="12"/>
        <v>3</v>
      </c>
      <c r="K14">
        <f t="shared" si="12"/>
        <v>3</v>
      </c>
      <c r="L14">
        <f t="shared" si="12"/>
        <v>3</v>
      </c>
      <c r="M14">
        <f t="shared" si="12"/>
        <v>3</v>
      </c>
      <c r="N14">
        <f t="shared" si="12"/>
        <v>3</v>
      </c>
      <c r="O14">
        <f t="shared" si="12"/>
        <v>3</v>
      </c>
      <c r="P14">
        <f t="shared" si="12"/>
        <v>3</v>
      </c>
      <c r="Q14">
        <f t="shared" si="12"/>
        <v>3</v>
      </c>
      <c r="R14">
        <f t="shared" si="12"/>
        <v>3</v>
      </c>
      <c r="S14">
        <f t="shared" si="12"/>
        <v>3</v>
      </c>
      <c r="T14">
        <f t="shared" si="12"/>
        <v>3</v>
      </c>
      <c r="U14">
        <f t="shared" si="12"/>
        <v>3</v>
      </c>
      <c r="V14">
        <f t="shared" si="12"/>
        <v>3</v>
      </c>
      <c r="W14">
        <f t="shared" si="12"/>
        <v>3</v>
      </c>
      <c r="X14">
        <f t="shared" si="12"/>
        <v>3</v>
      </c>
      <c r="Y14">
        <f t="shared" ref="Y14" si="13">SQRT(Y13)</f>
        <v>3</v>
      </c>
      <c r="Z14">
        <f t="shared" ref="Z14" si="14">SQRT(Z13)</f>
        <v>3</v>
      </c>
    </row>
    <row r="15" spans="1:27" x14ac:dyDescent="0.25">
      <c r="A15" t="s">
        <v>76</v>
      </c>
      <c r="C15">
        <f>STDEV(C2:C10)</f>
        <v>217.23591886344323</v>
      </c>
      <c r="D15">
        <f t="shared" ref="D15:Z15" si="15">STDEV(D2:D10)</f>
        <v>175.18403022092082</v>
      </c>
      <c r="E15">
        <f t="shared" si="15"/>
        <v>1.0327696914128719</v>
      </c>
      <c r="F15">
        <f t="shared" si="15"/>
        <v>9.4868329805051381</v>
      </c>
      <c r="G15">
        <f t="shared" si="15"/>
        <v>10</v>
      </c>
      <c r="H15">
        <f t="shared" si="15"/>
        <v>13.397761006974262</v>
      </c>
      <c r="I15">
        <f t="shared" si="15"/>
        <v>11.623730516108463</v>
      </c>
      <c r="J15">
        <f t="shared" si="15"/>
        <v>0.97949965404843298</v>
      </c>
      <c r="K15">
        <f t="shared" si="15"/>
        <v>1.0379177182250712</v>
      </c>
      <c r="L15">
        <f t="shared" si="15"/>
        <v>0.4639803635691685</v>
      </c>
      <c r="M15">
        <f t="shared" si="15"/>
        <v>0.20537012386112474</v>
      </c>
      <c r="N15">
        <f t="shared" si="15"/>
        <v>2.7208046195524274</v>
      </c>
      <c r="O15">
        <f t="shared" si="15"/>
        <v>1.0606601717798212</v>
      </c>
      <c r="P15">
        <f t="shared" si="15"/>
        <v>8.9152508144334579</v>
      </c>
      <c r="Q15">
        <f t="shared" si="15"/>
        <v>7.2629195231669748</v>
      </c>
      <c r="R15">
        <f t="shared" si="15"/>
        <v>0.77545791097795891</v>
      </c>
      <c r="S15">
        <f t="shared" si="15"/>
        <v>2.7439504115428908</v>
      </c>
      <c r="T15">
        <f t="shared" si="15"/>
        <v>28.953027091787447</v>
      </c>
      <c r="U15">
        <f t="shared" si="15"/>
        <v>163.24963842056263</v>
      </c>
      <c r="V15">
        <f t="shared" si="15"/>
        <v>6.5691950179141765</v>
      </c>
      <c r="W15">
        <f t="shared" si="15"/>
        <v>2.2791323885295571</v>
      </c>
      <c r="X15">
        <f t="shared" si="15"/>
        <v>0.69632174813360292</v>
      </c>
      <c r="Y15">
        <f t="shared" si="15"/>
        <v>6.5</v>
      </c>
      <c r="Z15">
        <f t="shared" si="15"/>
        <v>3.0322147319007065</v>
      </c>
    </row>
    <row r="16" spans="1:27" x14ac:dyDescent="0.25">
      <c r="A16" t="s">
        <v>77</v>
      </c>
      <c r="C16">
        <v>2.306</v>
      </c>
      <c r="D16">
        <v>2.306</v>
      </c>
      <c r="E16">
        <v>2.306</v>
      </c>
      <c r="F16">
        <v>2.306</v>
      </c>
      <c r="G16">
        <v>2.306</v>
      </c>
      <c r="H16">
        <v>2.306</v>
      </c>
      <c r="I16">
        <v>2.306</v>
      </c>
      <c r="J16">
        <v>2.306</v>
      </c>
      <c r="K16">
        <v>2.306</v>
      </c>
      <c r="L16">
        <v>2.306</v>
      </c>
      <c r="M16">
        <v>2.306</v>
      </c>
      <c r="N16">
        <v>2.306</v>
      </c>
      <c r="O16">
        <v>2.306</v>
      </c>
      <c r="P16">
        <v>2.306</v>
      </c>
      <c r="Q16">
        <v>2.306</v>
      </c>
      <c r="R16">
        <v>2.306</v>
      </c>
      <c r="S16">
        <v>2.306</v>
      </c>
      <c r="T16">
        <v>2.306</v>
      </c>
      <c r="U16">
        <v>2.306</v>
      </c>
      <c r="V16">
        <v>2.306</v>
      </c>
      <c r="W16">
        <v>2.306</v>
      </c>
      <c r="X16">
        <v>2.306</v>
      </c>
      <c r="Y16">
        <v>2.306</v>
      </c>
      <c r="Z16">
        <v>2.306</v>
      </c>
    </row>
    <row r="17" spans="1:27" x14ac:dyDescent="0.25">
      <c r="A17" t="s">
        <v>78</v>
      </c>
      <c r="C17">
        <f>C16*C15/C14</f>
        <v>166.98200963303336</v>
      </c>
      <c r="D17">
        <f t="shared" ref="D17:W17" si="16">D16*D15/D14</f>
        <v>134.65812456314782</v>
      </c>
      <c r="E17">
        <f t="shared" si="16"/>
        <v>0.79385563613269428</v>
      </c>
      <c r="F17">
        <f t="shared" si="16"/>
        <v>7.2922122843482837</v>
      </c>
      <c r="G17">
        <f t="shared" si="16"/>
        <v>7.6866666666666674</v>
      </c>
      <c r="H17">
        <f t="shared" si="16"/>
        <v>10.29841229402755</v>
      </c>
      <c r="I17">
        <f t="shared" si="16"/>
        <v>8.9347741900487048</v>
      </c>
      <c r="J17">
        <f t="shared" si="16"/>
        <v>0.75290873407856218</v>
      </c>
      <c r="K17">
        <f t="shared" si="16"/>
        <v>0.79781275274233809</v>
      </c>
      <c r="L17">
        <f t="shared" si="16"/>
        <v>0.35664623946350082</v>
      </c>
      <c r="M17">
        <f t="shared" si="16"/>
        <v>0.15786116854125123</v>
      </c>
      <c r="N17">
        <f t="shared" si="16"/>
        <v>2.0913918175626325</v>
      </c>
      <c r="O17">
        <f t="shared" si="16"/>
        <v>0.81529411870808921</v>
      </c>
      <c r="P17">
        <f t="shared" si="16"/>
        <v>6.8528561260278513</v>
      </c>
      <c r="Q17">
        <f t="shared" si="16"/>
        <v>5.5827641401410153</v>
      </c>
      <c r="R17">
        <f t="shared" si="16"/>
        <v>0.5960686475717244</v>
      </c>
      <c r="S17">
        <f t="shared" si="16"/>
        <v>2.1091832163393023</v>
      </c>
      <c r="T17">
        <f t="shared" si="16"/>
        <v>22.255226824553954</v>
      </c>
      <c r="U17">
        <f t="shared" si="16"/>
        <v>125.48455539927248</v>
      </c>
      <c r="V17">
        <f t="shared" si="16"/>
        <v>5.049521237103364</v>
      </c>
      <c r="W17">
        <f t="shared" si="16"/>
        <v>1.7518930959830528</v>
      </c>
      <c r="X17">
        <f t="shared" ref="X17" si="17">X16*X15/X14</f>
        <v>0.53523931706536276</v>
      </c>
      <c r="Y17">
        <f t="shared" ref="Y17" si="18">Y16*Y15/Y14</f>
        <v>4.9963333333333333</v>
      </c>
      <c r="Z17">
        <f t="shared" ref="Z17" si="19">Z16*Z15/Z14</f>
        <v>2.3307623905876764</v>
      </c>
    </row>
    <row r="18" spans="1:27" x14ac:dyDescent="0.25">
      <c r="A18" t="s">
        <v>79</v>
      </c>
      <c r="C18">
        <f>MIN(C2:C10)</f>
        <v>718</v>
      </c>
      <c r="D18">
        <f t="shared" ref="D18:Z18" si="20">MIN(D2:D10)</f>
        <v>578</v>
      </c>
      <c r="E18">
        <f t="shared" si="20"/>
        <v>80.501392757660156</v>
      </c>
      <c r="F18">
        <f t="shared" si="20"/>
        <v>75</v>
      </c>
      <c r="G18">
        <f t="shared" si="20"/>
        <v>76</v>
      </c>
      <c r="H18">
        <f t="shared" si="20"/>
        <v>122</v>
      </c>
      <c r="I18">
        <f t="shared" si="20"/>
        <v>129</v>
      </c>
      <c r="J18">
        <f t="shared" si="20"/>
        <v>5.244755244755245</v>
      </c>
      <c r="K18">
        <f t="shared" si="20"/>
        <v>4.8552631578947372</v>
      </c>
      <c r="L18">
        <f t="shared" si="20"/>
        <v>7</v>
      </c>
      <c r="M18">
        <f t="shared" si="20"/>
        <v>1.1285714285714286</v>
      </c>
      <c r="N18">
        <f t="shared" si="20"/>
        <v>22</v>
      </c>
      <c r="O18">
        <f t="shared" si="20"/>
        <v>11.5</v>
      </c>
      <c r="P18">
        <f t="shared" si="20"/>
        <v>26</v>
      </c>
      <c r="Q18">
        <f t="shared" si="20"/>
        <v>45</v>
      </c>
      <c r="R18">
        <f t="shared" si="20"/>
        <v>3.2142857142857144</v>
      </c>
      <c r="S18">
        <f t="shared" si="20"/>
        <v>12.0625</v>
      </c>
      <c r="T18">
        <f t="shared" si="20"/>
        <v>330</v>
      </c>
      <c r="U18">
        <f t="shared" si="20"/>
        <v>243</v>
      </c>
      <c r="V18">
        <f t="shared" si="20"/>
        <v>31.761786600496279</v>
      </c>
      <c r="W18">
        <f t="shared" si="20"/>
        <v>27</v>
      </c>
      <c r="X18">
        <f t="shared" si="20"/>
        <v>2.1923620933521923</v>
      </c>
      <c r="Y18">
        <f t="shared" si="20"/>
        <v>70</v>
      </c>
      <c r="Z18">
        <f t="shared" si="20"/>
        <v>34.065934065934066</v>
      </c>
    </row>
    <row r="19" spans="1:27" x14ac:dyDescent="0.25">
      <c r="A19" t="s">
        <v>80</v>
      </c>
      <c r="C19">
        <f>MAX(C2:C10)</f>
        <v>1414</v>
      </c>
      <c r="D19">
        <f t="shared" ref="D19:Z19" si="21">MAX(D2:D10)</f>
        <v>1144</v>
      </c>
      <c r="E19">
        <f t="shared" si="21"/>
        <v>83.333333333333343</v>
      </c>
      <c r="F19">
        <f t="shared" si="21"/>
        <v>108</v>
      </c>
      <c r="G19">
        <f t="shared" si="21"/>
        <v>110</v>
      </c>
      <c r="H19">
        <f t="shared" si="21"/>
        <v>166</v>
      </c>
      <c r="I19">
        <f t="shared" si="21"/>
        <v>170</v>
      </c>
      <c r="J19">
        <f t="shared" si="21"/>
        <v>8.5180722891566258</v>
      </c>
      <c r="K19">
        <f t="shared" si="21"/>
        <v>8.3176470588235301</v>
      </c>
      <c r="L19">
        <f t="shared" si="21"/>
        <v>8</v>
      </c>
      <c r="M19">
        <f t="shared" si="21"/>
        <v>1.8666666666666667</v>
      </c>
      <c r="N19">
        <f t="shared" si="21"/>
        <v>31</v>
      </c>
      <c r="O19">
        <f t="shared" si="21"/>
        <v>14.5</v>
      </c>
      <c r="P19">
        <f t="shared" si="21"/>
        <v>57.714285714285715</v>
      </c>
      <c r="Q19">
        <f t="shared" si="21"/>
        <v>70</v>
      </c>
      <c r="R19">
        <f t="shared" si="21"/>
        <v>5.9130434782608692</v>
      </c>
      <c r="S19">
        <f t="shared" si="21"/>
        <v>20.794117647058822</v>
      </c>
      <c r="T19">
        <f t="shared" si="21"/>
        <v>414</v>
      </c>
      <c r="U19">
        <f t="shared" si="21"/>
        <v>757</v>
      </c>
      <c r="V19">
        <f t="shared" si="21"/>
        <v>53.536067892503539</v>
      </c>
      <c r="W19">
        <f t="shared" si="21"/>
        <v>35</v>
      </c>
      <c r="X19">
        <f t="shared" si="21"/>
        <v>4.666666666666667</v>
      </c>
      <c r="Y19">
        <f t="shared" si="21"/>
        <v>91</v>
      </c>
      <c r="Z19">
        <f t="shared" si="21"/>
        <v>44.303797468354425</v>
      </c>
    </row>
    <row r="20" spans="1:27" x14ac:dyDescent="0.25">
      <c r="A20" t="s">
        <v>83</v>
      </c>
      <c r="C20">
        <f>C15/C12*100</f>
        <v>25.490525029608722</v>
      </c>
      <c r="D20">
        <f t="shared" ref="D20:Z20" si="22">D15/D12*100</f>
        <v>25.178158287899826</v>
      </c>
      <c r="E20">
        <f t="shared" si="22"/>
        <v>1.2645902156024145</v>
      </c>
      <c r="F20">
        <f t="shared" si="22"/>
        <v>9.986139979479093</v>
      </c>
      <c r="G20">
        <f t="shared" si="22"/>
        <v>10.273972602739727</v>
      </c>
      <c r="H20">
        <f t="shared" si="22"/>
        <v>9.8032397612006807</v>
      </c>
      <c r="I20">
        <f t="shared" si="22"/>
        <v>7.9675228213995561</v>
      </c>
      <c r="J20">
        <f t="shared" si="22"/>
        <v>15.838402393084575</v>
      </c>
      <c r="K20">
        <f t="shared" si="22"/>
        <v>17.895438863412874</v>
      </c>
      <c r="L20">
        <f t="shared" si="22"/>
        <v>6.2325720479440543</v>
      </c>
      <c r="M20">
        <f t="shared" si="22"/>
        <v>15.037951246006068</v>
      </c>
      <c r="N20">
        <f t="shared" si="22"/>
        <v>11.080199808132056</v>
      </c>
      <c r="O20">
        <f t="shared" si="22"/>
        <v>8.2648844554271772</v>
      </c>
      <c r="P20">
        <f t="shared" si="22"/>
        <v>25.542521685641304</v>
      </c>
      <c r="Q20">
        <f t="shared" si="22"/>
        <v>12.037988159945263</v>
      </c>
      <c r="R20">
        <f t="shared" si="22"/>
        <v>16.347189341956014</v>
      </c>
      <c r="S20">
        <f t="shared" si="22"/>
        <v>19.446578493350582</v>
      </c>
      <c r="T20">
        <f t="shared" si="22"/>
        <v>7.9858180761902249</v>
      </c>
      <c r="U20">
        <f t="shared" si="22"/>
        <v>48.991221933479949</v>
      </c>
      <c r="V20">
        <f t="shared" si="22"/>
        <v>17.414742523687249</v>
      </c>
      <c r="W20">
        <f t="shared" si="22"/>
        <v>7.4051232840310526</v>
      </c>
      <c r="X20">
        <f t="shared" si="22"/>
        <v>18.555763919242995</v>
      </c>
      <c r="Y20">
        <f t="shared" si="22"/>
        <v>7.9918032786885256</v>
      </c>
      <c r="Z20">
        <f t="shared" si="22"/>
        <v>7.9875689115278554</v>
      </c>
    </row>
    <row r="22" spans="1:27" x14ac:dyDescent="0.25">
      <c r="A22" t="s">
        <v>50</v>
      </c>
      <c r="B22" s="2"/>
      <c r="E22" s="1"/>
      <c r="J22" s="1"/>
      <c r="K22" s="1"/>
      <c r="M22" s="1"/>
      <c r="P22" s="1"/>
      <c r="R22" s="1"/>
      <c r="S22" s="1"/>
      <c r="V22" s="1"/>
      <c r="X22" s="1"/>
      <c r="Z22" s="2"/>
      <c r="AA22" s="3"/>
    </row>
    <row r="23" spans="1:27" x14ac:dyDescent="0.25">
      <c r="A23" t="s">
        <v>0</v>
      </c>
      <c r="B23" t="s">
        <v>1</v>
      </c>
      <c r="C23" t="s">
        <v>66</v>
      </c>
      <c r="D23" s="2" t="s">
        <v>73</v>
      </c>
      <c r="E23" t="s">
        <v>51</v>
      </c>
      <c r="F23" s="1" t="s">
        <v>52</v>
      </c>
      <c r="G23" t="s">
        <v>2</v>
      </c>
      <c r="H23" t="s">
        <v>3</v>
      </c>
      <c r="I23" t="s">
        <v>67</v>
      </c>
      <c r="J23" t="s">
        <v>68</v>
      </c>
      <c r="K23" s="1" t="s">
        <v>4</v>
      </c>
      <c r="L23" s="1" t="s">
        <v>5</v>
      </c>
      <c r="M23" t="s">
        <v>6</v>
      </c>
      <c r="N23" s="1"/>
      <c r="O23" t="s">
        <v>70</v>
      </c>
      <c r="Q23" s="1" t="s">
        <v>39</v>
      </c>
      <c r="R23" t="s">
        <v>8</v>
      </c>
      <c r="S23" s="1"/>
      <c r="T23" s="1" t="s">
        <v>10</v>
      </c>
      <c r="U23" s="1" t="s">
        <v>74</v>
      </c>
      <c r="V23" s="1" t="s">
        <v>53</v>
      </c>
      <c r="W23" s="1" t="s">
        <v>54</v>
      </c>
      <c r="X23" s="1" t="s">
        <v>55</v>
      </c>
      <c r="Y23" s="1"/>
      <c r="AA23" s="2"/>
    </row>
    <row r="24" spans="1:27" x14ac:dyDescent="0.25">
      <c r="A24">
        <v>10407</v>
      </c>
      <c r="B24" s="2">
        <v>1</v>
      </c>
      <c r="C24">
        <v>642</v>
      </c>
      <c r="D24" s="2">
        <v>392</v>
      </c>
      <c r="E24" s="1">
        <f>C24-D24-R24</f>
        <v>182</v>
      </c>
      <c r="F24" s="1">
        <f>E24/C24*100</f>
        <v>28.348909657320871</v>
      </c>
      <c r="G24">
        <v>81</v>
      </c>
      <c r="H24">
        <v>84</v>
      </c>
      <c r="I24">
        <v>124</v>
      </c>
      <c r="J24">
        <v>124</v>
      </c>
      <c r="K24" s="1">
        <f>C24/I24</f>
        <v>5.17741935483871</v>
      </c>
      <c r="L24" s="1">
        <f>C24/J24</f>
        <v>5.17741935483871</v>
      </c>
      <c r="M24">
        <v>7</v>
      </c>
      <c r="N24" s="1"/>
      <c r="O24">
        <v>24</v>
      </c>
      <c r="Q24" s="1">
        <f>C24/O24</f>
        <v>26.75</v>
      </c>
      <c r="R24">
        <v>68</v>
      </c>
      <c r="S24" s="1"/>
      <c r="T24" s="1">
        <f>C24/R24</f>
        <v>9.4411764705882355</v>
      </c>
      <c r="U24">
        <v>20</v>
      </c>
      <c r="V24" s="1"/>
      <c r="W24" s="1">
        <v>46</v>
      </c>
      <c r="X24" s="2">
        <f>W24/R24*100</f>
        <v>67.64705882352942</v>
      </c>
      <c r="Y24" s="1"/>
      <c r="Z24" s="1"/>
      <c r="AA24" s="2"/>
    </row>
    <row r="25" spans="1:27" x14ac:dyDescent="0.25">
      <c r="B25">
        <v>2</v>
      </c>
      <c r="C25">
        <v>664</v>
      </c>
      <c r="D25">
        <v>340</v>
      </c>
      <c r="E25" s="1">
        <f t="shared" ref="E25:E28" si="23">C25-D25-R25</f>
        <v>262</v>
      </c>
      <c r="F25" s="1">
        <f t="shared" ref="F25:F28" si="24">E25/C25*100</f>
        <v>39.457831325301207</v>
      </c>
      <c r="G25">
        <v>80</v>
      </c>
      <c r="H25">
        <v>84</v>
      </c>
      <c r="I25">
        <v>115</v>
      </c>
      <c r="J25">
        <v>121</v>
      </c>
      <c r="K25" s="1">
        <f t="shared" ref="K25:K28" si="25">C25/I25</f>
        <v>5.7739130434782613</v>
      </c>
      <c r="L25" s="1">
        <f t="shared" ref="L25:L28" si="26">C25/J25</f>
        <v>5.4876033057851243</v>
      </c>
      <c r="M25">
        <v>7</v>
      </c>
      <c r="O25">
        <v>22.5</v>
      </c>
      <c r="Q25" s="1">
        <f t="shared" ref="Q25:Q28" si="27">C25/O25</f>
        <v>29.511111111111113</v>
      </c>
      <c r="R25">
        <v>62</v>
      </c>
      <c r="T25" s="1">
        <f t="shared" ref="T25:T28" si="28">C25/R25</f>
        <v>10.709677419354838</v>
      </c>
      <c r="U25">
        <v>19</v>
      </c>
      <c r="W25">
        <v>45</v>
      </c>
      <c r="X25" s="2">
        <f t="shared" ref="X25:X28" si="29">W25/R25*100</f>
        <v>72.58064516129032</v>
      </c>
    </row>
    <row r="26" spans="1:27" x14ac:dyDescent="0.25">
      <c r="B26">
        <v>3</v>
      </c>
      <c r="C26">
        <v>614</v>
      </c>
      <c r="D26">
        <v>342</v>
      </c>
      <c r="E26" s="1">
        <f t="shared" si="23"/>
        <v>207</v>
      </c>
      <c r="F26" s="1">
        <f t="shared" si="24"/>
        <v>33.713355048859931</v>
      </c>
      <c r="G26">
        <v>83</v>
      </c>
      <c r="H26">
        <v>88</v>
      </c>
      <c r="I26">
        <v>130</v>
      </c>
      <c r="J26">
        <v>135</v>
      </c>
      <c r="K26" s="1">
        <f t="shared" si="25"/>
        <v>4.7230769230769232</v>
      </c>
      <c r="L26" s="1">
        <f t="shared" si="26"/>
        <v>4.5481481481481483</v>
      </c>
      <c r="M26">
        <v>7</v>
      </c>
      <c r="O26">
        <v>22</v>
      </c>
      <c r="Q26" s="1">
        <f t="shared" si="27"/>
        <v>27.90909090909091</v>
      </c>
      <c r="R26">
        <v>65</v>
      </c>
      <c r="T26" s="1">
        <f t="shared" si="28"/>
        <v>9.4461538461538463</v>
      </c>
      <c r="U26">
        <v>19</v>
      </c>
      <c r="W26">
        <v>45</v>
      </c>
      <c r="X26" s="2">
        <f t="shared" si="29"/>
        <v>69.230769230769226</v>
      </c>
    </row>
    <row r="27" spans="1:27" x14ac:dyDescent="0.25">
      <c r="B27" s="2">
        <v>4</v>
      </c>
      <c r="C27">
        <v>656</v>
      </c>
      <c r="D27">
        <v>294</v>
      </c>
      <c r="E27" s="1">
        <f t="shared" si="23"/>
        <v>304</v>
      </c>
      <c r="F27" s="1">
        <f t="shared" si="24"/>
        <v>46.341463414634148</v>
      </c>
      <c r="G27">
        <v>85</v>
      </c>
      <c r="H27">
        <v>87</v>
      </c>
      <c r="I27">
        <v>133</v>
      </c>
      <c r="J27">
        <v>136</v>
      </c>
      <c r="K27" s="1">
        <f t="shared" si="25"/>
        <v>4.9323308270676689</v>
      </c>
      <c r="L27" s="1">
        <f t="shared" si="26"/>
        <v>4.8235294117647056</v>
      </c>
      <c r="M27">
        <v>7</v>
      </c>
      <c r="O27">
        <v>19.5</v>
      </c>
      <c r="Q27" s="1">
        <f t="shared" si="27"/>
        <v>33.641025641025642</v>
      </c>
      <c r="R27">
        <v>58</v>
      </c>
      <c r="T27" s="1">
        <f t="shared" si="28"/>
        <v>11.310344827586206</v>
      </c>
      <c r="U27">
        <v>21</v>
      </c>
      <c r="V27">
        <v>7.5</v>
      </c>
      <c r="W27">
        <v>36</v>
      </c>
      <c r="X27" s="2">
        <f t="shared" si="29"/>
        <v>62.068965517241381</v>
      </c>
    </row>
    <row r="28" spans="1:27" x14ac:dyDescent="0.25">
      <c r="B28" s="2">
        <v>5</v>
      </c>
      <c r="C28">
        <v>652</v>
      </c>
      <c r="D28">
        <v>328</v>
      </c>
      <c r="E28" s="1">
        <f t="shared" si="23"/>
        <v>267</v>
      </c>
      <c r="F28" s="1">
        <f t="shared" si="24"/>
        <v>40.950920245398777</v>
      </c>
      <c r="G28">
        <v>75</v>
      </c>
      <c r="H28">
        <v>78</v>
      </c>
      <c r="I28">
        <v>111</v>
      </c>
      <c r="J28">
        <v>116</v>
      </c>
      <c r="K28" s="1">
        <f t="shared" si="25"/>
        <v>5.8738738738738743</v>
      </c>
      <c r="L28" s="1">
        <f t="shared" si="26"/>
        <v>5.6206896551724137</v>
      </c>
      <c r="M28">
        <v>7</v>
      </c>
      <c r="O28">
        <v>22</v>
      </c>
      <c r="Q28" s="1">
        <f t="shared" si="27"/>
        <v>29.636363636363637</v>
      </c>
      <c r="R28">
        <v>57</v>
      </c>
      <c r="T28" s="1">
        <f t="shared" si="28"/>
        <v>11.43859649122807</v>
      </c>
      <c r="U28">
        <v>21</v>
      </c>
      <c r="W28">
        <v>40</v>
      </c>
      <c r="X28" s="2">
        <f t="shared" si="29"/>
        <v>70.175438596491219</v>
      </c>
    </row>
    <row r="30" spans="1:27" x14ac:dyDescent="0.25">
      <c r="A30" t="s">
        <v>81</v>
      </c>
      <c r="C30" s="2">
        <f>AVERAGE(C24:C28)</f>
        <v>645.6</v>
      </c>
      <c r="D30" s="2">
        <f t="shared" ref="D30:X30" si="30">AVERAGE(D24:D28)</f>
        <v>339.2</v>
      </c>
      <c r="E30" s="2">
        <f t="shared" si="30"/>
        <v>244.4</v>
      </c>
      <c r="F30" s="2">
        <f t="shared" si="30"/>
        <v>37.76249593830299</v>
      </c>
      <c r="G30" s="2">
        <f t="shared" si="30"/>
        <v>80.8</v>
      </c>
      <c r="H30" s="2">
        <f t="shared" si="30"/>
        <v>84.2</v>
      </c>
      <c r="I30" s="2">
        <f t="shared" si="30"/>
        <v>122.6</v>
      </c>
      <c r="J30" s="2">
        <f t="shared" si="30"/>
        <v>126.4</v>
      </c>
      <c r="K30" s="2">
        <f t="shared" si="30"/>
        <v>5.2961228044670872</v>
      </c>
      <c r="L30" s="2">
        <f t="shared" si="30"/>
        <v>5.13147797514182</v>
      </c>
      <c r="M30" s="2">
        <f t="shared" si="30"/>
        <v>7</v>
      </c>
      <c r="N30" s="2"/>
      <c r="O30" s="2">
        <f t="shared" si="30"/>
        <v>22</v>
      </c>
      <c r="P30" s="2"/>
      <c r="Q30" s="2">
        <f t="shared" si="30"/>
        <v>29.489518259518256</v>
      </c>
      <c r="R30" s="2">
        <f t="shared" si="30"/>
        <v>62</v>
      </c>
      <c r="S30" s="2"/>
      <c r="T30" s="2">
        <f t="shared" si="30"/>
        <v>10.46918981098224</v>
      </c>
      <c r="U30" s="2">
        <f t="shared" si="30"/>
        <v>20</v>
      </c>
      <c r="V30" s="2">
        <f t="shared" si="30"/>
        <v>7.5</v>
      </c>
      <c r="W30" s="2">
        <f t="shared" si="30"/>
        <v>42.4</v>
      </c>
      <c r="X30" s="2">
        <f t="shared" si="30"/>
        <v>68.340575465864319</v>
      </c>
    </row>
    <row r="31" spans="1:27" x14ac:dyDescent="0.25">
      <c r="A31" t="s">
        <v>75</v>
      </c>
      <c r="C31">
        <f>COUNTA(C24:C28)</f>
        <v>5</v>
      </c>
      <c r="D31">
        <f t="shared" ref="D31:X31" si="31">COUNTA(D24:D28)</f>
        <v>5</v>
      </c>
      <c r="E31">
        <f t="shared" si="31"/>
        <v>5</v>
      </c>
      <c r="F31">
        <f t="shared" si="31"/>
        <v>5</v>
      </c>
      <c r="G31">
        <f t="shared" si="31"/>
        <v>5</v>
      </c>
      <c r="H31">
        <f t="shared" si="31"/>
        <v>5</v>
      </c>
      <c r="I31">
        <f t="shared" si="31"/>
        <v>5</v>
      </c>
      <c r="J31">
        <f t="shared" si="31"/>
        <v>5</v>
      </c>
      <c r="K31">
        <f t="shared" si="31"/>
        <v>5</v>
      </c>
      <c r="L31">
        <f t="shared" si="31"/>
        <v>5</v>
      </c>
      <c r="M31">
        <f t="shared" si="31"/>
        <v>5</v>
      </c>
      <c r="O31">
        <f t="shared" si="31"/>
        <v>5</v>
      </c>
      <c r="Q31">
        <f t="shared" si="31"/>
        <v>5</v>
      </c>
      <c r="R31">
        <f t="shared" si="31"/>
        <v>5</v>
      </c>
      <c r="T31">
        <f t="shared" si="31"/>
        <v>5</v>
      </c>
      <c r="U31">
        <f t="shared" si="31"/>
        <v>5</v>
      </c>
      <c r="V31">
        <f t="shared" si="31"/>
        <v>1</v>
      </c>
      <c r="W31">
        <f t="shared" si="31"/>
        <v>5</v>
      </c>
      <c r="X31">
        <f t="shared" si="31"/>
        <v>5</v>
      </c>
    </row>
    <row r="32" spans="1:27" x14ac:dyDescent="0.25">
      <c r="A32" t="s">
        <v>82</v>
      </c>
      <c r="C32">
        <f>SQRT(C31)</f>
        <v>2.2360679774997898</v>
      </c>
      <c r="D32">
        <f t="shared" ref="D32:X32" si="32">SQRT(D31)</f>
        <v>2.2360679774997898</v>
      </c>
      <c r="E32">
        <f t="shared" si="32"/>
        <v>2.2360679774997898</v>
      </c>
      <c r="F32">
        <f t="shared" si="32"/>
        <v>2.2360679774997898</v>
      </c>
      <c r="G32">
        <f t="shared" si="32"/>
        <v>2.2360679774997898</v>
      </c>
      <c r="H32">
        <f t="shared" si="32"/>
        <v>2.2360679774997898</v>
      </c>
      <c r="I32">
        <f t="shared" si="32"/>
        <v>2.2360679774997898</v>
      </c>
      <c r="J32">
        <f t="shared" si="32"/>
        <v>2.2360679774997898</v>
      </c>
      <c r="K32">
        <f t="shared" si="32"/>
        <v>2.2360679774997898</v>
      </c>
      <c r="L32">
        <f t="shared" si="32"/>
        <v>2.2360679774997898</v>
      </c>
      <c r="M32">
        <f t="shared" si="32"/>
        <v>2.2360679774997898</v>
      </c>
      <c r="O32">
        <f t="shared" si="32"/>
        <v>2.2360679774997898</v>
      </c>
      <c r="Q32">
        <f t="shared" si="32"/>
        <v>2.2360679774997898</v>
      </c>
      <c r="R32">
        <f t="shared" si="32"/>
        <v>2.2360679774997898</v>
      </c>
      <c r="T32">
        <f t="shared" si="32"/>
        <v>2.2360679774997898</v>
      </c>
      <c r="U32">
        <f t="shared" si="32"/>
        <v>2.2360679774997898</v>
      </c>
      <c r="V32">
        <f t="shared" si="32"/>
        <v>1</v>
      </c>
      <c r="W32">
        <f t="shared" si="32"/>
        <v>2.2360679774997898</v>
      </c>
      <c r="X32">
        <f t="shared" si="32"/>
        <v>2.2360679774997898</v>
      </c>
    </row>
    <row r="33" spans="1:24" x14ac:dyDescent="0.25">
      <c r="A33" t="s">
        <v>76</v>
      </c>
      <c r="C33">
        <f>STDEV(C24:C28)</f>
        <v>19.359752064528102</v>
      </c>
      <c r="D33">
        <f t="shared" ref="D33:X33" si="33">STDEV(D24:D28)</f>
        <v>35.230668458035254</v>
      </c>
      <c r="E33">
        <f t="shared" si="33"/>
        <v>49.155874521770059</v>
      </c>
      <c r="F33">
        <f t="shared" si="33"/>
        <v>6.9218863615435327</v>
      </c>
      <c r="G33">
        <f t="shared" si="33"/>
        <v>3.7682887362833544</v>
      </c>
      <c r="H33">
        <f t="shared" si="33"/>
        <v>3.8987177379235853</v>
      </c>
      <c r="I33">
        <f t="shared" si="33"/>
        <v>9.44986772394196</v>
      </c>
      <c r="J33">
        <f t="shared" si="33"/>
        <v>8.7920418561333076</v>
      </c>
      <c r="K33">
        <f t="shared" si="33"/>
        <v>0.50914057603159224</v>
      </c>
      <c r="L33">
        <f t="shared" si="33"/>
        <v>0.44815453085936446</v>
      </c>
      <c r="M33">
        <f t="shared" si="33"/>
        <v>0</v>
      </c>
      <c r="O33">
        <f t="shared" si="33"/>
        <v>1.6201851746019651</v>
      </c>
      <c r="Q33">
        <f t="shared" si="33"/>
        <v>2.6105437297076555</v>
      </c>
      <c r="R33">
        <f t="shared" si="33"/>
        <v>4.636809247747852</v>
      </c>
      <c r="T33">
        <f t="shared" si="33"/>
        <v>0.9757739718813514</v>
      </c>
      <c r="U33">
        <f t="shared" si="33"/>
        <v>1</v>
      </c>
      <c r="V33" t="e">
        <f t="shared" si="33"/>
        <v>#DIV/0!</v>
      </c>
      <c r="W33">
        <f t="shared" si="33"/>
        <v>4.2778499272414869</v>
      </c>
      <c r="X33">
        <f t="shared" si="33"/>
        <v>3.9354610705145192</v>
      </c>
    </row>
    <row r="34" spans="1:24" x14ac:dyDescent="0.25">
      <c r="A34" t="s">
        <v>77</v>
      </c>
      <c r="C34">
        <v>2.7759999999999998</v>
      </c>
      <c r="D34">
        <v>2.7759999999999998</v>
      </c>
      <c r="E34">
        <v>2.7759999999999998</v>
      </c>
      <c r="F34">
        <v>2.7759999999999998</v>
      </c>
      <c r="G34">
        <v>2.7759999999999998</v>
      </c>
      <c r="H34">
        <v>2.7759999999999998</v>
      </c>
      <c r="I34">
        <v>2.7759999999999998</v>
      </c>
      <c r="J34">
        <v>2.7759999999999998</v>
      </c>
      <c r="K34">
        <v>2.7759999999999998</v>
      </c>
      <c r="L34">
        <v>2.7759999999999998</v>
      </c>
      <c r="M34">
        <v>2.7759999999999998</v>
      </c>
      <c r="O34">
        <v>2.7759999999999998</v>
      </c>
      <c r="Q34">
        <v>2.7759999999999998</v>
      </c>
      <c r="R34">
        <v>2.7759999999999998</v>
      </c>
      <c r="T34">
        <v>2.7759999999999998</v>
      </c>
      <c r="U34">
        <v>2.7759999999999998</v>
      </c>
      <c r="V34">
        <v>2.7759999999999998</v>
      </c>
      <c r="W34">
        <v>2.7759999999999998</v>
      </c>
      <c r="X34">
        <v>2.7759999999999998</v>
      </c>
    </row>
    <row r="35" spans="1:24" x14ac:dyDescent="0.25">
      <c r="A35" t="s">
        <v>78</v>
      </c>
      <c r="C35">
        <f>C34*C33/C32</f>
        <v>24.034453456652599</v>
      </c>
      <c r="D35">
        <f t="shared" ref="D35:X35" si="34">D34*D33/D32</f>
        <v>43.737639742446092</v>
      </c>
      <c r="E35">
        <f t="shared" si="34"/>
        <v>61.025294868275758</v>
      </c>
      <c r="F35">
        <f t="shared" si="34"/>
        <v>8.5932792441890999</v>
      </c>
      <c r="G35">
        <f t="shared" si="34"/>
        <v>4.6781983540675132</v>
      </c>
      <c r="H35">
        <f t="shared" si="34"/>
        <v>4.8401213869075628</v>
      </c>
      <c r="I35">
        <f t="shared" si="34"/>
        <v>11.731679477380892</v>
      </c>
      <c r="J35">
        <f t="shared" si="34"/>
        <v>10.915011725142579</v>
      </c>
      <c r="K35">
        <f t="shared" si="34"/>
        <v>0.63208017523869431</v>
      </c>
      <c r="L35">
        <f t="shared" si="34"/>
        <v>0.55636813826055198</v>
      </c>
      <c r="M35">
        <f t="shared" si="34"/>
        <v>0</v>
      </c>
      <c r="O35">
        <f t="shared" si="34"/>
        <v>2.0114030923710939</v>
      </c>
      <c r="Q35">
        <f t="shared" si="34"/>
        <v>3.2408985176610678</v>
      </c>
      <c r="R35">
        <f t="shared" si="34"/>
        <v>5.7564361196837748</v>
      </c>
      <c r="T35">
        <f t="shared" si="34"/>
        <v>1.2113891765362872</v>
      </c>
      <c r="U35">
        <f t="shared" si="34"/>
        <v>1.2414649411078831</v>
      </c>
      <c r="V35" t="e">
        <f t="shared" si="34"/>
        <v>#DIV/0!</v>
      </c>
      <c r="W35">
        <f t="shared" si="34"/>
        <v>5.3108007079912145</v>
      </c>
      <c r="X35">
        <f t="shared" si="34"/>
        <v>4.8857369461386737</v>
      </c>
    </row>
    <row r="36" spans="1:24" x14ac:dyDescent="0.25">
      <c r="A36" t="s">
        <v>79</v>
      </c>
      <c r="C36">
        <f>MIN(C24:C28)</f>
        <v>614</v>
      </c>
      <c r="D36">
        <f t="shared" ref="D36:X36" si="35">MIN(D24:D28)</f>
        <v>294</v>
      </c>
      <c r="E36">
        <f t="shared" si="35"/>
        <v>182</v>
      </c>
      <c r="F36">
        <f t="shared" si="35"/>
        <v>28.348909657320871</v>
      </c>
      <c r="G36">
        <f t="shared" si="35"/>
        <v>75</v>
      </c>
      <c r="H36">
        <f t="shared" si="35"/>
        <v>78</v>
      </c>
      <c r="I36">
        <f t="shared" si="35"/>
        <v>111</v>
      </c>
      <c r="J36">
        <f t="shared" si="35"/>
        <v>116</v>
      </c>
      <c r="K36">
        <f t="shared" si="35"/>
        <v>4.7230769230769232</v>
      </c>
      <c r="L36">
        <f t="shared" si="35"/>
        <v>4.5481481481481483</v>
      </c>
      <c r="M36">
        <f t="shared" si="35"/>
        <v>7</v>
      </c>
      <c r="O36">
        <f t="shared" si="35"/>
        <v>19.5</v>
      </c>
      <c r="Q36">
        <f t="shared" si="35"/>
        <v>26.75</v>
      </c>
      <c r="R36">
        <f t="shared" si="35"/>
        <v>57</v>
      </c>
      <c r="T36">
        <f t="shared" si="35"/>
        <v>9.4411764705882355</v>
      </c>
      <c r="U36">
        <f t="shared" si="35"/>
        <v>19</v>
      </c>
      <c r="V36">
        <f t="shared" si="35"/>
        <v>7.5</v>
      </c>
      <c r="W36">
        <f t="shared" si="35"/>
        <v>36</v>
      </c>
      <c r="X36">
        <f t="shared" si="35"/>
        <v>62.068965517241381</v>
      </c>
    </row>
    <row r="37" spans="1:24" x14ac:dyDescent="0.25">
      <c r="A37" t="s">
        <v>80</v>
      </c>
      <c r="C37">
        <f>MAX(C24:C28)</f>
        <v>664</v>
      </c>
      <c r="D37">
        <f t="shared" ref="D37:X37" si="36">MAX(D24:D28)</f>
        <v>392</v>
      </c>
      <c r="E37">
        <f t="shared" si="36"/>
        <v>304</v>
      </c>
      <c r="F37">
        <f t="shared" si="36"/>
        <v>46.341463414634148</v>
      </c>
      <c r="G37">
        <f t="shared" si="36"/>
        <v>85</v>
      </c>
      <c r="H37">
        <f t="shared" si="36"/>
        <v>88</v>
      </c>
      <c r="I37">
        <f t="shared" si="36"/>
        <v>133</v>
      </c>
      <c r="J37">
        <f t="shared" si="36"/>
        <v>136</v>
      </c>
      <c r="K37">
        <f t="shared" si="36"/>
        <v>5.8738738738738743</v>
      </c>
      <c r="L37">
        <f t="shared" si="36"/>
        <v>5.6206896551724137</v>
      </c>
      <c r="M37">
        <f t="shared" si="36"/>
        <v>7</v>
      </c>
      <c r="O37">
        <f t="shared" si="36"/>
        <v>24</v>
      </c>
      <c r="Q37">
        <f t="shared" si="36"/>
        <v>33.641025641025642</v>
      </c>
      <c r="R37">
        <f t="shared" si="36"/>
        <v>68</v>
      </c>
      <c r="T37">
        <f t="shared" si="36"/>
        <v>11.43859649122807</v>
      </c>
      <c r="U37">
        <f t="shared" si="36"/>
        <v>21</v>
      </c>
      <c r="V37">
        <f t="shared" si="36"/>
        <v>7.5</v>
      </c>
      <c r="W37">
        <f t="shared" si="36"/>
        <v>46</v>
      </c>
      <c r="X37">
        <f t="shared" si="36"/>
        <v>72.58064516129032</v>
      </c>
    </row>
    <row r="38" spans="1:24" x14ac:dyDescent="0.25">
      <c r="A38" t="s">
        <v>83</v>
      </c>
      <c r="C38">
        <f>C33/C30*100</f>
        <v>2.9987224387435103</v>
      </c>
      <c r="D38">
        <f t="shared" ref="D38:X38" si="37">D33/D30*100</f>
        <v>10.386399899184921</v>
      </c>
      <c r="E38">
        <f t="shared" si="37"/>
        <v>20.112878282229975</v>
      </c>
      <c r="F38">
        <f t="shared" si="37"/>
        <v>18.330055229539457</v>
      </c>
      <c r="G38">
        <f t="shared" si="37"/>
        <v>4.6637236835190032</v>
      </c>
      <c r="H38">
        <f t="shared" si="37"/>
        <v>4.6303061020470135</v>
      </c>
      <c r="I38">
        <f t="shared" si="37"/>
        <v>7.7078855823343879</v>
      </c>
      <c r="J38">
        <f t="shared" si="37"/>
        <v>6.9557293165611611</v>
      </c>
      <c r="K38">
        <f t="shared" si="37"/>
        <v>9.6134586532274255</v>
      </c>
      <c r="L38">
        <f t="shared" si="37"/>
        <v>8.7334396255881561</v>
      </c>
      <c r="M38">
        <f t="shared" si="37"/>
        <v>0</v>
      </c>
      <c r="O38">
        <f t="shared" si="37"/>
        <v>7.3644780663725689</v>
      </c>
      <c r="Q38">
        <f t="shared" si="37"/>
        <v>8.8524461699711114</v>
      </c>
      <c r="R38">
        <f t="shared" si="37"/>
        <v>7.4787245931416972</v>
      </c>
      <c r="T38">
        <f t="shared" si="37"/>
        <v>9.3204344318770396</v>
      </c>
      <c r="U38">
        <f t="shared" si="37"/>
        <v>5</v>
      </c>
      <c r="V38" t="e">
        <f t="shared" si="37"/>
        <v>#DIV/0!</v>
      </c>
      <c r="W38">
        <f t="shared" si="37"/>
        <v>10.089268696324263</v>
      </c>
      <c r="X38">
        <f t="shared" si="37"/>
        <v>5.7586010121911491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0036-71C4-44E3-A157-35075D97590D}">
  <dimension ref="A1:E39"/>
  <sheetViews>
    <sheetView topLeftCell="A13" workbookViewId="0">
      <selection activeCell="E41" sqref="E41"/>
    </sheetView>
  </sheetViews>
  <sheetFormatPr defaultRowHeight="15" x14ac:dyDescent="0.25"/>
  <cols>
    <col min="1" max="1" width="15.42578125" customWidth="1"/>
    <col min="2" max="2" width="39.7109375" customWidth="1"/>
    <col min="4" max="4" width="17.42578125" customWidth="1"/>
    <col min="5" max="5" width="47.42578125" customWidth="1"/>
  </cols>
  <sheetData>
    <row r="1" spans="1:5" x14ac:dyDescent="0.25">
      <c r="A1" t="s">
        <v>64</v>
      </c>
      <c r="D1" t="s">
        <v>65</v>
      </c>
    </row>
    <row r="2" spans="1:5" x14ac:dyDescent="0.25">
      <c r="A2" t="s">
        <v>0</v>
      </c>
      <c r="B2" t="s">
        <v>49</v>
      </c>
      <c r="D2" t="s">
        <v>0</v>
      </c>
      <c r="E2" t="s">
        <v>49</v>
      </c>
    </row>
    <row r="3" spans="1:5" x14ac:dyDescent="0.25">
      <c r="A3" t="s">
        <v>1</v>
      </c>
      <c r="B3" t="s">
        <v>17</v>
      </c>
      <c r="D3" t="s">
        <v>1</v>
      </c>
      <c r="E3" t="s">
        <v>17</v>
      </c>
    </row>
    <row r="4" spans="1:5" x14ac:dyDescent="0.25">
      <c r="A4" t="s">
        <v>66</v>
      </c>
      <c r="B4" t="s">
        <v>16</v>
      </c>
      <c r="D4" t="s">
        <v>66</v>
      </c>
      <c r="E4" t="s">
        <v>16</v>
      </c>
    </row>
    <row r="5" spans="1:5" x14ac:dyDescent="0.25">
      <c r="A5" t="s">
        <v>71</v>
      </c>
      <c r="B5" t="s">
        <v>19</v>
      </c>
      <c r="D5" s="2" t="s">
        <v>73</v>
      </c>
      <c r="E5" t="s">
        <v>56</v>
      </c>
    </row>
    <row r="6" spans="1:5" x14ac:dyDescent="0.25">
      <c r="A6" t="s">
        <v>18</v>
      </c>
      <c r="B6" t="s">
        <v>20</v>
      </c>
      <c r="D6" t="s">
        <v>51</v>
      </c>
      <c r="E6" t="s">
        <v>57</v>
      </c>
    </row>
    <row r="7" spans="1:5" x14ac:dyDescent="0.25">
      <c r="A7" t="s">
        <v>2</v>
      </c>
      <c r="B7" t="s">
        <v>25</v>
      </c>
      <c r="D7" s="1" t="s">
        <v>52</v>
      </c>
      <c r="E7" t="s">
        <v>58</v>
      </c>
    </row>
    <row r="8" spans="1:5" x14ac:dyDescent="0.25">
      <c r="A8" t="s">
        <v>3</v>
      </c>
      <c r="B8" t="s">
        <v>26</v>
      </c>
      <c r="D8" t="s">
        <v>2</v>
      </c>
      <c r="E8" t="s">
        <v>25</v>
      </c>
    </row>
    <row r="9" spans="1:5" x14ac:dyDescent="0.25">
      <c r="A9" t="s">
        <v>67</v>
      </c>
      <c r="B9" t="s">
        <v>27</v>
      </c>
      <c r="D9" t="s">
        <v>3</v>
      </c>
      <c r="E9" t="s">
        <v>26</v>
      </c>
    </row>
    <row r="10" spans="1:5" x14ac:dyDescent="0.25">
      <c r="A10" t="s">
        <v>68</v>
      </c>
      <c r="B10" t="s">
        <v>28</v>
      </c>
      <c r="D10" t="s">
        <v>67</v>
      </c>
      <c r="E10" t="s">
        <v>27</v>
      </c>
    </row>
    <row r="11" spans="1:5" x14ac:dyDescent="0.25">
      <c r="A11" t="s">
        <v>4</v>
      </c>
      <c r="B11" t="s">
        <v>21</v>
      </c>
      <c r="D11" t="s">
        <v>68</v>
      </c>
      <c r="E11" t="s">
        <v>28</v>
      </c>
    </row>
    <row r="12" spans="1:5" x14ac:dyDescent="0.25">
      <c r="A12" t="s">
        <v>5</v>
      </c>
      <c r="B12" t="s">
        <v>22</v>
      </c>
      <c r="D12" s="1" t="s">
        <v>4</v>
      </c>
      <c r="E12" t="s">
        <v>21</v>
      </c>
    </row>
    <row r="13" spans="1:5" x14ac:dyDescent="0.25">
      <c r="A13" t="s">
        <v>6</v>
      </c>
      <c r="B13" t="s">
        <v>29</v>
      </c>
      <c r="D13" s="1" t="s">
        <v>5</v>
      </c>
      <c r="E13" t="s">
        <v>22</v>
      </c>
    </row>
    <row r="14" spans="1:5" x14ac:dyDescent="0.25">
      <c r="A14" t="s">
        <v>7</v>
      </c>
      <c r="B14" t="s">
        <v>30</v>
      </c>
      <c r="D14" t="s">
        <v>6</v>
      </c>
      <c r="E14" t="s">
        <v>29</v>
      </c>
    </row>
    <row r="15" spans="1:5" x14ac:dyDescent="0.25">
      <c r="A15" t="s">
        <v>70</v>
      </c>
      <c r="B15" t="s">
        <v>31</v>
      </c>
      <c r="D15" s="1"/>
    </row>
    <row r="16" spans="1:5" x14ac:dyDescent="0.25">
      <c r="A16" t="s">
        <v>69</v>
      </c>
      <c r="B16" t="s">
        <v>32</v>
      </c>
      <c r="D16" t="s">
        <v>70</v>
      </c>
      <c r="E16" t="s">
        <v>59</v>
      </c>
    </row>
    <row r="17" spans="1:5" x14ac:dyDescent="0.25">
      <c r="A17" t="s">
        <v>39</v>
      </c>
      <c r="B17" t="s">
        <v>40</v>
      </c>
    </row>
    <row r="18" spans="1:5" x14ac:dyDescent="0.25">
      <c r="A18" t="s">
        <v>8</v>
      </c>
      <c r="B18" t="s">
        <v>33</v>
      </c>
      <c r="D18" s="1" t="s">
        <v>39</v>
      </c>
      <c r="E18" t="s">
        <v>40</v>
      </c>
    </row>
    <row r="19" spans="1:5" x14ac:dyDescent="0.25">
      <c r="A19" t="s">
        <v>9</v>
      </c>
      <c r="B19" t="s">
        <v>23</v>
      </c>
      <c r="D19" t="s">
        <v>8</v>
      </c>
      <c r="E19" t="s">
        <v>33</v>
      </c>
    </row>
    <row r="20" spans="1:5" x14ac:dyDescent="0.25">
      <c r="A20" t="s">
        <v>10</v>
      </c>
      <c r="B20" t="s">
        <v>24</v>
      </c>
      <c r="D20" s="1"/>
    </row>
    <row r="21" spans="1:5" x14ac:dyDescent="0.25">
      <c r="A21" t="s">
        <v>11</v>
      </c>
      <c r="B21" t="s">
        <v>34</v>
      </c>
      <c r="D21" s="1" t="s">
        <v>10</v>
      </c>
      <c r="E21" t="s">
        <v>24</v>
      </c>
    </row>
    <row r="22" spans="1:5" x14ac:dyDescent="0.25">
      <c r="A22" t="s">
        <v>12</v>
      </c>
      <c r="B22" t="s">
        <v>35</v>
      </c>
      <c r="D22" s="1" t="s">
        <v>74</v>
      </c>
      <c r="E22" t="s">
        <v>60</v>
      </c>
    </row>
    <row r="23" spans="1:5" x14ac:dyDescent="0.25">
      <c r="A23" t="s">
        <v>41</v>
      </c>
      <c r="B23" t="s">
        <v>42</v>
      </c>
      <c r="D23" s="1" t="s">
        <v>53</v>
      </c>
      <c r="E23" t="s">
        <v>61</v>
      </c>
    </row>
    <row r="24" spans="1:5" x14ac:dyDescent="0.25">
      <c r="A24" t="s">
        <v>13</v>
      </c>
      <c r="B24" t="s">
        <v>36</v>
      </c>
      <c r="D24" s="1" t="s">
        <v>54</v>
      </c>
      <c r="E24" t="s">
        <v>62</v>
      </c>
    </row>
    <row r="25" spans="1:5" x14ac:dyDescent="0.25">
      <c r="A25" t="s">
        <v>43</v>
      </c>
      <c r="B25" t="s">
        <v>44</v>
      </c>
      <c r="D25" s="1" t="s">
        <v>55</v>
      </c>
      <c r="E25" t="s">
        <v>63</v>
      </c>
    </row>
    <row r="26" spans="1:5" x14ac:dyDescent="0.25">
      <c r="A26" t="s">
        <v>72</v>
      </c>
      <c r="B26" t="s">
        <v>30</v>
      </c>
    </row>
    <row r="27" spans="1:5" x14ac:dyDescent="0.25">
      <c r="A27" t="s">
        <v>14</v>
      </c>
      <c r="B27" t="s">
        <v>37</v>
      </c>
      <c r="D27" s="2"/>
    </row>
    <row r="28" spans="1:5" x14ac:dyDescent="0.25">
      <c r="A28" t="s">
        <v>15</v>
      </c>
      <c r="B28" t="s">
        <v>38</v>
      </c>
      <c r="D28" s="3"/>
    </row>
    <row r="30" spans="1:5" x14ac:dyDescent="0.25">
      <c r="A30" t="s">
        <v>84</v>
      </c>
    </row>
    <row r="31" spans="1:5" x14ac:dyDescent="0.25">
      <c r="A31" t="s">
        <v>81</v>
      </c>
      <c r="B31" t="s">
        <v>93</v>
      </c>
    </row>
    <row r="32" spans="1:5" x14ac:dyDescent="0.25">
      <c r="A32" t="s">
        <v>75</v>
      </c>
      <c r="B32" t="s">
        <v>91</v>
      </c>
    </row>
    <row r="33" spans="1:2" x14ac:dyDescent="0.25">
      <c r="A33" t="s">
        <v>82</v>
      </c>
      <c r="B33" t="s">
        <v>85</v>
      </c>
    </row>
    <row r="34" spans="1:2" x14ac:dyDescent="0.25">
      <c r="A34" t="s">
        <v>76</v>
      </c>
      <c r="B34" t="s">
        <v>86</v>
      </c>
    </row>
    <row r="35" spans="1:2" x14ac:dyDescent="0.25">
      <c r="A35" t="s">
        <v>77</v>
      </c>
      <c r="B35" t="s">
        <v>87</v>
      </c>
    </row>
    <row r="36" spans="1:2" x14ac:dyDescent="0.25">
      <c r="A36" t="s">
        <v>78</v>
      </c>
      <c r="B36" t="s">
        <v>92</v>
      </c>
    </row>
    <row r="37" spans="1:2" x14ac:dyDescent="0.25">
      <c r="A37" t="s">
        <v>79</v>
      </c>
      <c r="B37" t="s">
        <v>88</v>
      </c>
    </row>
    <row r="38" spans="1:2" x14ac:dyDescent="0.25">
      <c r="A38" t="s">
        <v>80</v>
      </c>
      <c r="B38" t="s">
        <v>89</v>
      </c>
    </row>
    <row r="39" spans="1:2" x14ac:dyDescent="0.25">
      <c r="A39" t="s">
        <v>83</v>
      </c>
      <c r="B39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1</vt:lpstr>
      <vt:lpstr>Sample 2</vt:lpstr>
      <vt:lpstr>Sample 3</vt:lpstr>
      <vt:lpstr>Sample 4</vt:lpstr>
      <vt:lpstr>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dcterms:created xsi:type="dcterms:W3CDTF">2020-01-30T16:29:39Z</dcterms:created>
  <dcterms:modified xsi:type="dcterms:W3CDTF">2020-02-01T17:08:43Z</dcterms:modified>
</cp:coreProperties>
</file>