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G:\Permanent\Pages_perso\"/>
    </mc:Choice>
  </mc:AlternateContent>
  <xr:revisionPtr revIDLastSave="0" documentId="8_{ED2370BF-C828-41C0-B04B-01E1C9A82F85}" xr6:coauthVersionLast="45" xr6:coauthVersionMax="45" xr10:uidLastSave="{00000000-0000-0000-0000-000000000000}"/>
  <bookViews>
    <workbookView xWindow="885" yWindow="0" windowWidth="24510" windowHeight="15000" activeTab="2"/>
  </bookViews>
  <sheets>
    <sheet name="Data" sheetId="1" r:id="rId1"/>
    <sheet name="Characters" sheetId="2" r:id="rId2"/>
    <sheet name="Population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AV30" i="1"/>
  <c r="AV31" i="1"/>
  <c r="AV50" i="1" s="1"/>
  <c r="AV32" i="1"/>
  <c r="AV33" i="1"/>
  <c r="AV34" i="1"/>
  <c r="AV51" i="1" s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29" i="1"/>
  <c r="AL50" i="1"/>
  <c r="AL51" i="1"/>
  <c r="AN51" i="1"/>
  <c r="AP51" i="1"/>
  <c r="AT51" i="1"/>
  <c r="AU51" i="1"/>
  <c r="AB51" i="1"/>
  <c r="AD51" i="1"/>
  <c r="D51" i="1"/>
  <c r="F51" i="1"/>
  <c r="G51" i="1"/>
  <c r="I51" i="1"/>
  <c r="K51" i="1"/>
  <c r="L51" i="1"/>
  <c r="M51" i="1"/>
  <c r="N51" i="1"/>
  <c r="P51" i="1"/>
  <c r="Q51" i="1"/>
  <c r="R51" i="1"/>
  <c r="S51" i="1"/>
  <c r="V51" i="1"/>
  <c r="W51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29" i="1"/>
  <c r="U51" i="1" s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29" i="1"/>
  <c r="T51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9" i="1"/>
  <c r="O51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29" i="1"/>
  <c r="H50" i="1" s="1"/>
  <c r="AU50" i="1"/>
  <c r="AT50" i="1"/>
  <c r="AD50" i="1"/>
  <c r="AB50" i="1"/>
  <c r="D50" i="1"/>
  <c r="F50" i="1"/>
  <c r="G50" i="1"/>
  <c r="I50" i="1"/>
  <c r="L50" i="1"/>
  <c r="M50" i="1"/>
  <c r="N50" i="1"/>
  <c r="P50" i="1"/>
  <c r="Q50" i="1"/>
  <c r="R50" i="1"/>
  <c r="S50" i="1"/>
  <c r="V50" i="1"/>
  <c r="W50" i="1"/>
  <c r="C51" i="1"/>
  <c r="C50" i="1"/>
  <c r="E48" i="1"/>
  <c r="E30" i="1"/>
  <c r="E50" i="1" s="1"/>
  <c r="E31" i="1"/>
  <c r="E51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9" i="1"/>
  <c r="AP24" i="1"/>
  <c r="AP25" i="1"/>
  <c r="AT25" i="1"/>
  <c r="AU25" i="1"/>
  <c r="AN25" i="1"/>
  <c r="AL25" i="1"/>
  <c r="Z25" i="1"/>
  <c r="AB25" i="1"/>
  <c r="AC25" i="1"/>
  <c r="AD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C25" i="1"/>
  <c r="C12" i="3"/>
  <c r="K24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" i="1"/>
  <c r="AV25" i="1" s="1"/>
  <c r="AU24" i="1"/>
  <c r="AT24" i="1"/>
  <c r="AN24" i="1"/>
  <c r="AL24" i="1"/>
  <c r="D24" i="1"/>
  <c r="E24" i="1"/>
  <c r="F24" i="1"/>
  <c r="G24" i="1"/>
  <c r="H24" i="1"/>
  <c r="I24" i="1"/>
  <c r="J24" i="1"/>
  <c r="L24" i="1"/>
  <c r="M24" i="1"/>
  <c r="N24" i="1"/>
  <c r="O24" i="1"/>
  <c r="P24" i="1"/>
  <c r="Q24" i="1"/>
  <c r="R24" i="1"/>
  <c r="S24" i="1"/>
  <c r="T24" i="1"/>
  <c r="U24" i="1"/>
  <c r="V24" i="1"/>
  <c r="W24" i="1"/>
  <c r="Z24" i="1"/>
  <c r="AB24" i="1"/>
  <c r="AC24" i="1"/>
  <c r="AD24" i="1"/>
  <c r="C24" i="1"/>
  <c r="AV24" i="1"/>
  <c r="O50" i="1" l="1"/>
  <c r="U50" i="1"/>
  <c r="H51" i="1"/>
  <c r="T50" i="1"/>
</calcChain>
</file>

<file path=xl/sharedStrings.xml><?xml version="1.0" encoding="utf-8"?>
<sst xmlns="http://schemas.openxmlformats.org/spreadsheetml/2006/main" count="644" uniqueCount="150">
  <si>
    <t>V</t>
  </si>
  <si>
    <t>STY</t>
  </si>
  <si>
    <t>STA</t>
  </si>
  <si>
    <t>m</t>
  </si>
  <si>
    <t>DGO</t>
  </si>
  <si>
    <t>BBE</t>
  </si>
  <si>
    <t>OVI</t>
  </si>
  <si>
    <t>OGO</t>
  </si>
  <si>
    <t>DVU</t>
  </si>
  <si>
    <t>a</t>
  </si>
  <si>
    <t>ANW</t>
  </si>
  <si>
    <t>LFW</t>
  </si>
  <si>
    <t>DAN</t>
  </si>
  <si>
    <t>c</t>
  </si>
  <si>
    <t>FRW</t>
  </si>
  <si>
    <t>ANP</t>
  </si>
  <si>
    <t>PRO</t>
  </si>
  <si>
    <t>HAB</t>
  </si>
  <si>
    <t>ANL</t>
  </si>
  <si>
    <t>LIP</t>
  </si>
  <si>
    <t>INC</t>
  </si>
  <si>
    <t>TSH</t>
  </si>
  <si>
    <t>KBS</t>
  </si>
  <si>
    <t>APR</t>
  </si>
  <si>
    <t>Tipann</t>
  </si>
  <si>
    <t>Vann</t>
  </si>
  <si>
    <t>ARO</t>
  </si>
  <si>
    <t>STA/STY</t>
  </si>
  <si>
    <t>Code</t>
  </si>
  <si>
    <t>Description</t>
  </si>
  <si>
    <t>DIS</t>
  </si>
  <si>
    <t>n</t>
  </si>
  <si>
    <t>Host</t>
  </si>
  <si>
    <t>Locality</t>
  </si>
  <si>
    <t>Country</t>
  </si>
  <si>
    <t>Distance head / vulva</t>
  </si>
  <si>
    <t>Distance head / esophageal bulb</t>
  </si>
  <si>
    <t>Distance head / esophago-intestinal valve</t>
  </si>
  <si>
    <t>Distance head / end of esophageal glands</t>
  </si>
  <si>
    <t>Distance head / excretory pore</t>
  </si>
  <si>
    <t>Width of body annuli</t>
  </si>
  <si>
    <t>Width of lateral field</t>
  </si>
  <si>
    <t>Tail length</t>
  </si>
  <si>
    <t>Body diameter at anus</t>
  </si>
  <si>
    <t>Width of labial framework</t>
  </si>
  <si>
    <t>Length of tail terminal process</t>
  </si>
  <si>
    <t>Shape of stylet knobs (I = indented; F =  flat; R = roundfed; S = sloping)</t>
  </si>
  <si>
    <t>Annulation of terminal process  (Y/N = yes or no)</t>
  </si>
  <si>
    <t>Type of terminal annuli  (R = regular;  S = smaller)</t>
  </si>
  <si>
    <t>Type of ventral annuli ( R = regular;  S = smooth)</t>
  </si>
  <si>
    <t>Labial disc present (Y/N = yes or no)</t>
  </si>
  <si>
    <t>Measurement</t>
  </si>
  <si>
    <t>Ratio</t>
  </si>
  <si>
    <t>Count</t>
  </si>
  <si>
    <t>Qualitative</t>
  </si>
  <si>
    <t>Character type</t>
  </si>
  <si>
    <t>Number of tail annules</t>
  </si>
  <si>
    <t>Number of lip annules</t>
  </si>
  <si>
    <t>Distance stylet base / dorsal gland opening</t>
  </si>
  <si>
    <t>Body diameter at vulva level</t>
  </si>
  <si>
    <t>Lip shape (H= hemispherical; T= truncate)</t>
  </si>
  <si>
    <t>Column name</t>
  </si>
  <si>
    <t>Collection</t>
  </si>
  <si>
    <t>Slide number</t>
  </si>
  <si>
    <t>Notes</t>
  </si>
  <si>
    <t>Slide</t>
  </si>
  <si>
    <t>Specimen</t>
  </si>
  <si>
    <t>Head offset</t>
  </si>
  <si>
    <t>CEPH ant</t>
  </si>
  <si>
    <t>CEPH post</t>
  </si>
  <si>
    <t>SBB</t>
  </si>
  <si>
    <t>LBB</t>
  </si>
  <si>
    <t>WBB</t>
  </si>
  <si>
    <t>CAN</t>
  </si>
  <si>
    <t>SPERM</t>
  </si>
  <si>
    <t>AGENB</t>
  </si>
  <si>
    <t>PGENB</t>
  </si>
  <si>
    <t>c'</t>
  </si>
  <si>
    <t>Specimen number</t>
  </si>
  <si>
    <t>Presence of constriction between head and neck (Y/N)</t>
  </si>
  <si>
    <t>Distance head to anterior cephalid</t>
  </si>
  <si>
    <t>Distance head to posterior cephalid</t>
  </si>
  <si>
    <t>Shape of median bulb</t>
  </si>
  <si>
    <t>Length of median bulb</t>
  </si>
  <si>
    <t>Width of median bulb</t>
  </si>
  <si>
    <t>Presence of canals (fasciculi / serpentine) Y/N</t>
  </si>
  <si>
    <t>Presence of sperms in sper'matheca Y/N</t>
  </si>
  <si>
    <t>Length of anterior genital branch</t>
  </si>
  <si>
    <t>Length of posterior genital branch</t>
  </si>
  <si>
    <t>H</t>
  </si>
  <si>
    <t>Y</t>
  </si>
  <si>
    <t>P</t>
  </si>
  <si>
    <t>I</t>
  </si>
  <si>
    <t>R</t>
  </si>
  <si>
    <t>S</t>
  </si>
  <si>
    <t>D</t>
  </si>
  <si>
    <t>F</t>
  </si>
  <si>
    <t>N</t>
  </si>
  <si>
    <t>M</t>
  </si>
  <si>
    <t>Sugarcane</t>
  </si>
  <si>
    <t>Harwood</t>
  </si>
  <si>
    <t>Australia</t>
  </si>
  <si>
    <t>l8</t>
  </si>
  <si>
    <t>k8</t>
  </si>
  <si>
    <t>Lfusion</t>
  </si>
  <si>
    <t>Length of fusion of inner incisures on tail</t>
  </si>
  <si>
    <t>j8</t>
  </si>
  <si>
    <t>i8</t>
  </si>
  <si>
    <t>h8</t>
  </si>
  <si>
    <t>g8</t>
  </si>
  <si>
    <t>c8</t>
  </si>
  <si>
    <t>f8</t>
  </si>
  <si>
    <t>d8</t>
  </si>
  <si>
    <t>Mean</t>
  </si>
  <si>
    <t>g</t>
  </si>
  <si>
    <t>Standard deviation</t>
  </si>
  <si>
    <t>PGENB/AGENB*100</t>
  </si>
  <si>
    <t>LGT</t>
  </si>
  <si>
    <t>LGT / DVU</t>
  </si>
  <si>
    <t>DHV</t>
  </si>
  <si>
    <t>DHV/LGT*100</t>
  </si>
  <si>
    <t>EXPO</t>
  </si>
  <si>
    <t>TAIL</t>
  </si>
  <si>
    <t>LGT / TAIL</t>
  </si>
  <si>
    <t>TAIL / DAN</t>
  </si>
  <si>
    <t>Length of anterior part of stylet (conus length)</t>
  </si>
  <si>
    <t>Length of stylet</t>
  </si>
  <si>
    <t>Length of body</t>
  </si>
  <si>
    <t>ANT</t>
  </si>
  <si>
    <t>Habitus (number of degrees described by the spiraled body)</t>
  </si>
  <si>
    <t>Number of body annuli from anus to phasmids (negative number if phasmids posterior to anus)</t>
  </si>
  <si>
    <t>Type of fusion of incisures on tail (V-, Y-, µ-, U-, or m-shaped)</t>
  </si>
  <si>
    <t>Tail shape (P = with terminal process as in H. pseudorobustus; D = dorsal and ventral sides joining at an angle as in H. dihystera; M=ventrally bent and rounded as in H. multicinctus; R= straight and rounded as in H. retusus)</t>
  </si>
  <si>
    <t>http://genisys.prd.fr/Fortuner_Maggenti_Whittaker_1984_data.xls</t>
  </si>
  <si>
    <t>http://genisys.prd.fr/Fortuner_Queneherve_1980_data.xlsx</t>
  </si>
  <si>
    <t>H. nannus</t>
  </si>
  <si>
    <t>Topotypes Helicotylenchus dihystera from Sher (1699). Remeasured by Fortuner in 1984</t>
  </si>
  <si>
    <t>Strawberry</t>
  </si>
  <si>
    <t>Maryland</t>
  </si>
  <si>
    <t>Type population of Steiner maintained in the greenhouse since 1945</t>
  </si>
  <si>
    <t>Beltsville</t>
  </si>
  <si>
    <t>O</t>
  </si>
  <si>
    <t>b</t>
  </si>
  <si>
    <t>T</t>
  </si>
  <si>
    <t>Areolation of lateral field (N = on neck; T = on tail)</t>
  </si>
  <si>
    <t>d</t>
  </si>
  <si>
    <t>e</t>
  </si>
  <si>
    <t>Total n =</t>
  </si>
  <si>
    <t xml:space="preserve">For other data used in Fortuner 1987e, see: </t>
  </si>
  <si>
    <t>Missing data: H. flatus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</si>
</sst>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4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workbookViewId="0">
      <selection activeCell="S57" sqref="S57"/>
    </sheetView>
  </sheetViews>
  <sheetFormatPr defaultColWidth="11.42578125" defaultRowHeight="12.75" x14ac:dyDescent="0.2"/>
  <cols>
    <col min="1" max="1" width="11.42578125" style="1"/>
    <col min="2" max="2" width="8.5703125" style="1" customWidth="1"/>
    <col min="3" max="3" width="5.140625" style="2" customWidth="1"/>
    <col min="4" max="4" width="5" style="2" customWidth="1"/>
    <col min="5" max="5" width="4.7109375" style="2" customWidth="1"/>
    <col min="6" max="6" width="4.42578125" style="2" customWidth="1"/>
    <col min="7" max="7" width="4.85546875" style="2" customWidth="1"/>
    <col min="8" max="8" width="4.42578125" style="2" customWidth="1"/>
    <col min="9" max="9" width="4.7109375" style="2" customWidth="1"/>
    <col min="10" max="10" width="4.42578125" style="1" customWidth="1"/>
    <col min="11" max="11" width="4.42578125" style="5" customWidth="1"/>
    <col min="12" max="12" width="4.85546875" style="1" customWidth="1"/>
    <col min="13" max="13" width="4.5703125" style="2" customWidth="1"/>
    <col min="14" max="14" width="4.85546875" style="2" customWidth="1"/>
    <col min="15" max="15" width="4.5703125" style="2" customWidth="1"/>
    <col min="16" max="16" width="5.5703125" style="4" customWidth="1"/>
    <col min="17" max="17" width="5.42578125" style="2" customWidth="1"/>
    <col min="18" max="18" width="4.85546875" style="2" customWidth="1"/>
    <col min="19" max="19" width="5" style="2" customWidth="1"/>
    <col min="20" max="20" width="4.42578125" style="2" customWidth="1"/>
    <col min="21" max="21" width="6.42578125" style="2" customWidth="1"/>
    <col min="22" max="22" width="5.140625" style="1" customWidth="1"/>
    <col min="23" max="23" width="5.28515625" style="1" customWidth="1"/>
    <col min="24" max="24" width="4.7109375" style="1" customWidth="1"/>
    <col min="25" max="25" width="4.85546875" style="1" customWidth="1"/>
    <col min="26" max="27" width="5" style="1" customWidth="1"/>
    <col min="28" max="28" width="5.28515625" style="2" customWidth="1"/>
    <col min="29" max="29" width="8" style="1" customWidth="1"/>
    <col min="30" max="30" width="8.42578125" style="2" customWidth="1"/>
    <col min="31" max="31" width="4.85546875" style="1" customWidth="1"/>
    <col min="32" max="32" width="4.7109375" style="1" customWidth="1"/>
    <col min="33" max="33" width="7" style="1" customWidth="1"/>
    <col min="34" max="34" width="5.5703125" style="1" customWidth="1"/>
    <col min="35" max="35" width="6" style="1" customWidth="1"/>
    <col min="36" max="36" width="6.42578125" style="1" customWidth="1"/>
    <col min="37" max="37" width="11.42578125" style="1"/>
    <col min="38" max="38" width="6.5703125" style="1" customWidth="1"/>
    <col min="39" max="39" width="6.28515625" style="1" customWidth="1"/>
    <col min="40" max="40" width="6.28515625" style="2" customWidth="1"/>
    <col min="41" max="41" width="6.28515625" style="1" customWidth="1"/>
    <col min="42" max="42" width="6.28515625" style="4" customWidth="1"/>
    <col min="43" max="43" width="6.5703125" style="1" customWidth="1"/>
    <col min="44" max="44" width="7" style="1" customWidth="1"/>
    <col min="45" max="45" width="6.140625" style="1" customWidth="1"/>
    <col min="46" max="46" width="7.85546875" style="2" customWidth="1"/>
    <col min="47" max="47" width="7" style="2" customWidth="1"/>
    <col min="48" max="48" width="11.42578125" style="2"/>
    <col min="49" max="16384" width="11.42578125" style="1"/>
  </cols>
  <sheetData>
    <row r="1" spans="1:48" ht="12" customHeight="1" x14ac:dyDescent="0.2">
      <c r="A1" s="1" t="s">
        <v>65</v>
      </c>
      <c r="B1" s="1" t="s">
        <v>66</v>
      </c>
      <c r="C1" s="2" t="s">
        <v>117</v>
      </c>
      <c r="D1" s="2" t="s">
        <v>119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1" t="s">
        <v>5</v>
      </c>
      <c r="K1" s="5" t="s">
        <v>6</v>
      </c>
      <c r="L1" s="1" t="s">
        <v>7</v>
      </c>
      <c r="M1" s="2" t="s">
        <v>121</v>
      </c>
      <c r="N1" s="2" t="s">
        <v>8</v>
      </c>
      <c r="O1" s="2" t="s">
        <v>9</v>
      </c>
      <c r="P1" s="4" t="s">
        <v>10</v>
      </c>
      <c r="Q1" s="2" t="s">
        <v>11</v>
      </c>
      <c r="R1" s="2" t="s">
        <v>122</v>
      </c>
      <c r="S1" s="2" t="s">
        <v>12</v>
      </c>
      <c r="T1" s="2" t="s">
        <v>13</v>
      </c>
      <c r="U1" s="2" t="s">
        <v>77</v>
      </c>
      <c r="V1" s="1" t="s">
        <v>128</v>
      </c>
      <c r="W1" s="1" t="s">
        <v>17</v>
      </c>
      <c r="X1" s="1" t="s">
        <v>19</v>
      </c>
      <c r="Y1" s="1" t="s">
        <v>30</v>
      </c>
      <c r="Z1" s="1" t="s">
        <v>18</v>
      </c>
      <c r="AA1" s="1" t="s">
        <v>67</v>
      </c>
      <c r="AB1" s="2" t="s">
        <v>14</v>
      </c>
      <c r="AC1" s="1" t="s">
        <v>68</v>
      </c>
      <c r="AD1" s="2" t="s">
        <v>69</v>
      </c>
      <c r="AE1" s="1" t="s">
        <v>22</v>
      </c>
      <c r="AF1" s="1" t="s">
        <v>70</v>
      </c>
      <c r="AG1" s="1" t="s">
        <v>71</v>
      </c>
      <c r="AH1" s="1" t="s">
        <v>72</v>
      </c>
      <c r="AI1" t="s">
        <v>26</v>
      </c>
      <c r="AJ1" s="1" t="s">
        <v>73</v>
      </c>
      <c r="AK1" s="1" t="s">
        <v>74</v>
      </c>
      <c r="AL1" s="1" t="s">
        <v>15</v>
      </c>
      <c r="AM1" s="1" t="s">
        <v>20</v>
      </c>
      <c r="AN1" s="2" t="s">
        <v>104</v>
      </c>
      <c r="AO1" s="1" t="s">
        <v>21</v>
      </c>
      <c r="AP1" s="4" t="s">
        <v>16</v>
      </c>
      <c r="AQ1" s="1" t="s">
        <v>23</v>
      </c>
      <c r="AR1" s="1" t="s">
        <v>24</v>
      </c>
      <c r="AS1" s="1" t="s">
        <v>25</v>
      </c>
      <c r="AT1" s="2" t="s">
        <v>75</v>
      </c>
      <c r="AU1" s="2" t="s">
        <v>76</v>
      </c>
      <c r="AV1" s="2" t="s">
        <v>114</v>
      </c>
    </row>
    <row r="2" spans="1:48" x14ac:dyDescent="0.2">
      <c r="A2" s="1" t="s">
        <v>110</v>
      </c>
      <c r="B2" s="1">
        <v>1</v>
      </c>
      <c r="C2" s="2">
        <v>665</v>
      </c>
      <c r="D2" s="2">
        <v>415</v>
      </c>
      <c r="E2" s="2">
        <v>62.406015037593988</v>
      </c>
      <c r="F2" s="2">
        <v>25.5</v>
      </c>
      <c r="G2" s="2">
        <v>12.3</v>
      </c>
      <c r="H2" s="2">
        <v>48.235294117647058</v>
      </c>
      <c r="J2" s="1">
        <v>73</v>
      </c>
      <c r="K2" s="5">
        <v>123</v>
      </c>
      <c r="L2" s="1">
        <v>140</v>
      </c>
      <c r="M2" s="2">
        <v>113.5</v>
      </c>
      <c r="N2" s="2">
        <v>22</v>
      </c>
      <c r="O2" s="2">
        <v>30.227272727272727</v>
      </c>
      <c r="P2" s="4">
        <v>1.63</v>
      </c>
      <c r="Q2" s="2">
        <v>4.8</v>
      </c>
      <c r="R2" s="2">
        <v>17.5</v>
      </c>
      <c r="S2" s="2">
        <v>15</v>
      </c>
      <c r="T2" s="2">
        <v>38</v>
      </c>
      <c r="U2" s="2">
        <v>1.1666666666666667</v>
      </c>
      <c r="V2" s="1">
        <v>9</v>
      </c>
      <c r="W2" s="1">
        <v>550</v>
      </c>
      <c r="X2" s="1" t="s">
        <v>89</v>
      </c>
      <c r="Z2" s="1">
        <v>5</v>
      </c>
      <c r="AB2" s="2">
        <v>2</v>
      </c>
      <c r="AE2" s="1" t="s">
        <v>96</v>
      </c>
      <c r="AL2" s="1">
        <v>9</v>
      </c>
      <c r="AM2" s="1" t="s">
        <v>90</v>
      </c>
      <c r="AN2" s="2">
        <v>2.5</v>
      </c>
      <c r="AO2" s="1" t="s">
        <v>95</v>
      </c>
      <c r="AP2" s="4">
        <v>0</v>
      </c>
      <c r="AQ2" s="1" t="s">
        <v>97</v>
      </c>
      <c r="AR2" s="1" t="s">
        <v>94</v>
      </c>
      <c r="AS2" s="1" t="s">
        <v>93</v>
      </c>
      <c r="AT2" s="2">
        <v>181</v>
      </c>
      <c r="AU2" s="2">
        <v>155</v>
      </c>
      <c r="AV2" s="2">
        <f>AU2/AT2*100</f>
        <v>85.635359116022101</v>
      </c>
    </row>
    <row r="3" spans="1:48" x14ac:dyDescent="0.2">
      <c r="A3" s="1" t="s">
        <v>112</v>
      </c>
      <c r="B3" s="1">
        <v>1</v>
      </c>
      <c r="C3" s="2">
        <v>712</v>
      </c>
      <c r="D3" s="2">
        <v>459</v>
      </c>
      <c r="E3" s="2">
        <v>64.466292134831463</v>
      </c>
      <c r="F3" s="2">
        <v>27.5</v>
      </c>
      <c r="G3" s="2">
        <v>13.5</v>
      </c>
      <c r="H3" s="2">
        <v>49.090909090909093</v>
      </c>
      <c r="I3" s="2">
        <v>11</v>
      </c>
      <c r="J3" s="1">
        <v>75</v>
      </c>
      <c r="L3" s="1">
        <v>135</v>
      </c>
      <c r="M3" s="2">
        <v>125</v>
      </c>
      <c r="N3" s="2">
        <v>22</v>
      </c>
      <c r="O3" s="2">
        <v>32.363636363636367</v>
      </c>
      <c r="P3" s="4">
        <v>1.45</v>
      </c>
      <c r="Q3" s="2">
        <v>3.9</v>
      </c>
      <c r="R3" s="2">
        <v>17.5</v>
      </c>
      <c r="S3" s="2">
        <v>15</v>
      </c>
      <c r="T3" s="2">
        <v>40.685714285714283</v>
      </c>
      <c r="U3" s="2">
        <v>1.1666666666666667</v>
      </c>
      <c r="V3" s="1">
        <v>9</v>
      </c>
      <c r="W3" s="1">
        <v>475</v>
      </c>
      <c r="X3" s="1" t="s">
        <v>89</v>
      </c>
      <c r="Z3" s="1">
        <v>4</v>
      </c>
      <c r="AB3" s="2">
        <v>1.5</v>
      </c>
      <c r="AE3" s="1" t="s">
        <v>92</v>
      </c>
      <c r="AL3" s="1">
        <v>8</v>
      </c>
      <c r="AM3" s="1" t="s">
        <v>90</v>
      </c>
      <c r="AO3" s="1" t="s">
        <v>98</v>
      </c>
      <c r="AP3" s="4">
        <v>0</v>
      </c>
      <c r="AQ3" s="1" t="s">
        <v>97</v>
      </c>
      <c r="AR3" s="1" t="s">
        <v>93</v>
      </c>
      <c r="AS3" s="1" t="s">
        <v>93</v>
      </c>
      <c r="AT3" s="2">
        <v>160</v>
      </c>
      <c r="AU3" s="2">
        <v>125.5</v>
      </c>
      <c r="AV3" s="2">
        <f t="shared" ref="AV3:AV24" si="0">AU3/AT3*100</f>
        <v>78.4375</v>
      </c>
    </row>
    <row r="4" spans="1:48" x14ac:dyDescent="0.2">
      <c r="A4" s="1" t="s">
        <v>111</v>
      </c>
      <c r="B4" s="1">
        <v>1</v>
      </c>
      <c r="C4" s="2">
        <v>747.5</v>
      </c>
      <c r="D4" s="2">
        <v>475</v>
      </c>
      <c r="E4" s="2">
        <v>63.502673796791441</v>
      </c>
      <c r="F4" s="2">
        <v>26</v>
      </c>
      <c r="G4" s="2">
        <v>12.8</v>
      </c>
      <c r="H4" s="2">
        <v>49.230769230769234</v>
      </c>
      <c r="J4" s="1">
        <v>52</v>
      </c>
      <c r="L4" s="1">
        <v>105</v>
      </c>
      <c r="M4" s="2">
        <v>108</v>
      </c>
      <c r="N4" s="2">
        <v>27</v>
      </c>
      <c r="O4" s="2">
        <v>27.703703703703702</v>
      </c>
      <c r="P4" s="4">
        <v>1.9</v>
      </c>
      <c r="Q4" s="2">
        <v>5.8</v>
      </c>
      <c r="R4" s="2">
        <v>19</v>
      </c>
      <c r="S4" s="2">
        <v>17</v>
      </c>
      <c r="T4" s="2">
        <v>39.368421052631582</v>
      </c>
      <c r="U4" s="2">
        <v>1.1176470588235294</v>
      </c>
      <c r="V4" s="1">
        <v>9</v>
      </c>
      <c r="W4" s="1">
        <v>580</v>
      </c>
      <c r="X4" s="1" t="s">
        <v>89</v>
      </c>
      <c r="Z4" s="1">
        <v>4</v>
      </c>
      <c r="AB4" s="2">
        <v>2</v>
      </c>
      <c r="AD4" s="2">
        <v>14.5</v>
      </c>
      <c r="AE4" s="1" t="s">
        <v>96</v>
      </c>
      <c r="AL4" s="1">
        <v>8</v>
      </c>
      <c r="AM4" s="1" t="s">
        <v>90</v>
      </c>
      <c r="AN4" s="2">
        <v>2.5</v>
      </c>
      <c r="AO4" s="1" t="s">
        <v>95</v>
      </c>
      <c r="AP4" s="4">
        <v>0</v>
      </c>
      <c r="AQ4" s="1" t="s">
        <v>97</v>
      </c>
      <c r="AR4" s="1" t="s">
        <v>94</v>
      </c>
      <c r="AS4" s="1" t="s">
        <v>93</v>
      </c>
      <c r="AT4" s="2">
        <v>197.5</v>
      </c>
      <c r="AU4" s="2">
        <v>171.5</v>
      </c>
      <c r="AV4" s="2">
        <f t="shared" si="0"/>
        <v>86.835443037974684</v>
      </c>
    </row>
    <row r="5" spans="1:48" x14ac:dyDescent="0.2">
      <c r="A5" s="1" t="s">
        <v>111</v>
      </c>
      <c r="B5" s="1">
        <v>2</v>
      </c>
      <c r="C5" s="2">
        <v>698</v>
      </c>
      <c r="D5" s="2">
        <v>449.7</v>
      </c>
      <c r="E5" s="2">
        <v>64.469914040114617</v>
      </c>
      <c r="F5" s="2">
        <v>25.8</v>
      </c>
      <c r="G5" s="2">
        <v>12</v>
      </c>
      <c r="H5" s="2">
        <v>46.511627906976742</v>
      </c>
      <c r="I5" s="2">
        <v>11</v>
      </c>
      <c r="J5" s="1">
        <v>81</v>
      </c>
      <c r="K5" s="5">
        <v>130</v>
      </c>
      <c r="L5" s="1">
        <v>155</v>
      </c>
      <c r="M5" s="2">
        <v>111.5</v>
      </c>
      <c r="N5" s="2">
        <v>24.3</v>
      </c>
      <c r="O5" s="2">
        <v>28.724279835390945</v>
      </c>
      <c r="P5" s="4">
        <v>1.9</v>
      </c>
      <c r="Q5" s="2">
        <v>5</v>
      </c>
      <c r="R5" s="2">
        <v>19</v>
      </c>
      <c r="S5" s="2">
        <v>15</v>
      </c>
      <c r="T5" s="2">
        <v>36.736842105263158</v>
      </c>
      <c r="U5" s="2">
        <v>1.2666666666666666</v>
      </c>
      <c r="V5" s="1">
        <v>9</v>
      </c>
      <c r="W5" s="1">
        <v>480</v>
      </c>
      <c r="X5" s="1" t="s">
        <v>89</v>
      </c>
      <c r="Z5" s="1">
        <v>5</v>
      </c>
      <c r="AB5" s="2">
        <v>1</v>
      </c>
      <c r="AE5" s="1" t="s">
        <v>96</v>
      </c>
      <c r="AL5" s="1">
        <v>8</v>
      </c>
      <c r="AM5" s="1" t="s">
        <v>0</v>
      </c>
      <c r="AN5" s="2">
        <v>0</v>
      </c>
      <c r="AO5" s="1" t="s">
        <v>95</v>
      </c>
      <c r="AP5" s="4">
        <v>0</v>
      </c>
      <c r="AQ5" s="1" t="s">
        <v>97</v>
      </c>
      <c r="AR5" s="1" t="s">
        <v>94</v>
      </c>
      <c r="AS5" s="1" t="s">
        <v>93</v>
      </c>
      <c r="AT5" s="2">
        <v>170</v>
      </c>
      <c r="AU5" s="2">
        <v>120</v>
      </c>
      <c r="AV5" s="2">
        <f t="shared" si="0"/>
        <v>70.588235294117652</v>
      </c>
    </row>
    <row r="6" spans="1:48" x14ac:dyDescent="0.2">
      <c r="A6" s="1" t="s">
        <v>111</v>
      </c>
      <c r="B6" s="1">
        <v>5</v>
      </c>
      <c r="C6" s="2">
        <v>609.5</v>
      </c>
      <c r="D6" s="2">
        <v>394.5</v>
      </c>
      <c r="E6" s="2">
        <v>64.754098360655746</v>
      </c>
      <c r="F6" s="2">
        <v>24.8</v>
      </c>
      <c r="G6" s="2">
        <v>12.1</v>
      </c>
      <c r="H6" s="2">
        <v>48.79032258064516</v>
      </c>
      <c r="I6" s="2">
        <v>12</v>
      </c>
      <c r="J6" s="1">
        <v>73</v>
      </c>
      <c r="M6" s="2">
        <v>100</v>
      </c>
      <c r="N6" s="2">
        <v>22.5</v>
      </c>
      <c r="O6" s="2">
        <v>27.111111111111111</v>
      </c>
      <c r="P6" s="4">
        <v>1.9</v>
      </c>
      <c r="Q6" s="2">
        <v>4.5</v>
      </c>
      <c r="R6" s="2">
        <v>17.5</v>
      </c>
      <c r="S6" s="2">
        <v>13.8</v>
      </c>
      <c r="T6" s="2">
        <v>34.857142857142854</v>
      </c>
      <c r="U6" s="2">
        <v>1.2681159420289854</v>
      </c>
      <c r="V6" s="1">
        <v>10</v>
      </c>
      <c r="W6" s="1">
        <v>555</v>
      </c>
      <c r="X6" s="1" t="s">
        <v>89</v>
      </c>
      <c r="Z6" s="1">
        <v>5</v>
      </c>
      <c r="AB6" s="2">
        <v>1</v>
      </c>
      <c r="AE6" s="1" t="s">
        <v>92</v>
      </c>
      <c r="AL6" s="1">
        <v>5</v>
      </c>
      <c r="AM6" s="1" t="s">
        <v>90</v>
      </c>
      <c r="AN6" s="2">
        <v>3</v>
      </c>
      <c r="AO6" s="1" t="s">
        <v>95</v>
      </c>
      <c r="AP6" s="4">
        <v>0</v>
      </c>
      <c r="AQ6" s="1" t="s">
        <v>97</v>
      </c>
      <c r="AR6" s="1" t="s">
        <v>93</v>
      </c>
      <c r="AS6" s="1" t="s">
        <v>94</v>
      </c>
      <c r="AT6" s="2">
        <v>155</v>
      </c>
      <c r="AU6" s="2">
        <v>137.5</v>
      </c>
      <c r="AV6" s="2">
        <f t="shared" si="0"/>
        <v>88.709677419354833</v>
      </c>
    </row>
    <row r="7" spans="1:48" x14ac:dyDescent="0.2">
      <c r="A7" s="1" t="s">
        <v>111</v>
      </c>
      <c r="B7" s="1">
        <v>6</v>
      </c>
      <c r="C7" s="2">
        <v>751</v>
      </c>
      <c r="D7" s="2">
        <v>477.3</v>
      </c>
      <c r="E7" s="2">
        <v>63.515312916111853</v>
      </c>
      <c r="F7" s="2">
        <v>27</v>
      </c>
      <c r="G7" s="2">
        <v>12</v>
      </c>
      <c r="H7" s="2">
        <v>44.444444444444443</v>
      </c>
      <c r="I7" s="2">
        <v>12</v>
      </c>
      <c r="J7" s="1">
        <v>86</v>
      </c>
      <c r="L7" s="1">
        <v>152</v>
      </c>
      <c r="M7" s="2">
        <v>129</v>
      </c>
      <c r="N7" s="2">
        <v>24</v>
      </c>
      <c r="O7" s="2">
        <v>31.291666666666668</v>
      </c>
      <c r="P7" s="4">
        <v>1.55</v>
      </c>
      <c r="Q7" s="2">
        <v>5</v>
      </c>
      <c r="R7" s="2">
        <v>18</v>
      </c>
      <c r="S7" s="2">
        <v>14.5</v>
      </c>
      <c r="T7" s="2">
        <v>41.722222222222221</v>
      </c>
      <c r="U7" s="2">
        <v>1.2413793103448276</v>
      </c>
      <c r="V7" s="1">
        <v>10</v>
      </c>
      <c r="W7" s="1">
        <v>740</v>
      </c>
      <c r="X7" s="1" t="s">
        <v>89</v>
      </c>
      <c r="Z7" s="1">
        <v>4</v>
      </c>
      <c r="AB7" s="2">
        <v>2</v>
      </c>
      <c r="AD7" s="2">
        <v>15</v>
      </c>
      <c r="AE7" s="1" t="s">
        <v>96</v>
      </c>
      <c r="AL7" s="1">
        <v>11</v>
      </c>
      <c r="AM7" s="1" t="s">
        <v>90</v>
      </c>
      <c r="AN7" s="2">
        <v>2.5</v>
      </c>
      <c r="AO7" s="1" t="s">
        <v>91</v>
      </c>
      <c r="AP7" s="4">
        <v>1</v>
      </c>
      <c r="AQ7" s="1" t="s">
        <v>97</v>
      </c>
      <c r="AR7" s="1" t="s">
        <v>94</v>
      </c>
      <c r="AS7" s="1" t="s">
        <v>93</v>
      </c>
      <c r="AT7" s="2">
        <v>180</v>
      </c>
      <c r="AU7" s="2">
        <v>146.5</v>
      </c>
      <c r="AV7" s="2">
        <f t="shared" si="0"/>
        <v>81.388888888888886</v>
      </c>
    </row>
    <row r="8" spans="1:48" x14ac:dyDescent="0.2">
      <c r="A8" s="1" t="s">
        <v>109</v>
      </c>
      <c r="B8" s="1">
        <v>2</v>
      </c>
      <c r="C8" s="2">
        <v>631.4</v>
      </c>
      <c r="D8" s="2">
        <v>401.4</v>
      </c>
      <c r="E8" s="2">
        <v>63.549920760697312</v>
      </c>
      <c r="F8" s="2">
        <v>24.5</v>
      </c>
      <c r="G8" s="2">
        <v>11.5</v>
      </c>
      <c r="H8" s="2">
        <v>46.938775510204081</v>
      </c>
      <c r="J8" s="1">
        <v>68</v>
      </c>
      <c r="L8" s="1">
        <v>137.5</v>
      </c>
      <c r="M8" s="2">
        <v>105</v>
      </c>
      <c r="N8" s="2">
        <v>22</v>
      </c>
      <c r="O8" s="2">
        <v>28.681818181818183</v>
      </c>
      <c r="P8" s="4">
        <v>1.63</v>
      </c>
      <c r="Q8" s="2">
        <v>3.9</v>
      </c>
      <c r="R8" s="2">
        <v>16</v>
      </c>
      <c r="S8" s="2">
        <v>14</v>
      </c>
      <c r="T8" s="2">
        <v>39.4375</v>
      </c>
      <c r="U8" s="2">
        <v>1.1428571428571428</v>
      </c>
      <c r="V8" s="1">
        <v>11</v>
      </c>
      <c r="W8" s="1">
        <v>520</v>
      </c>
      <c r="X8" s="1" t="s">
        <v>89</v>
      </c>
      <c r="Z8" s="1">
        <v>4</v>
      </c>
      <c r="AB8" s="2">
        <v>1.5</v>
      </c>
      <c r="AE8" s="1" t="s">
        <v>92</v>
      </c>
      <c r="AL8" s="1">
        <v>6</v>
      </c>
      <c r="AM8" s="1" t="s">
        <v>90</v>
      </c>
      <c r="AN8" s="2">
        <v>1.5</v>
      </c>
      <c r="AO8" s="1" t="s">
        <v>91</v>
      </c>
      <c r="AP8" s="4">
        <v>2</v>
      </c>
      <c r="AQ8" s="1" t="s">
        <v>97</v>
      </c>
      <c r="AR8" s="1" t="s">
        <v>94</v>
      </c>
      <c r="AS8" s="1" t="s">
        <v>93</v>
      </c>
      <c r="AT8" s="2">
        <v>153</v>
      </c>
      <c r="AU8" s="2">
        <v>152</v>
      </c>
      <c r="AV8" s="2">
        <f t="shared" si="0"/>
        <v>99.346405228758172</v>
      </c>
    </row>
    <row r="9" spans="1:48" x14ac:dyDescent="0.2">
      <c r="A9" s="1" t="s">
        <v>109</v>
      </c>
      <c r="B9" s="1">
        <v>4</v>
      </c>
      <c r="C9" s="2">
        <v>661</v>
      </c>
      <c r="D9" s="2">
        <v>423</v>
      </c>
      <c r="E9" s="2">
        <v>63.993948562783665</v>
      </c>
      <c r="F9" s="2">
        <v>26</v>
      </c>
      <c r="G9" s="2">
        <v>12.5</v>
      </c>
      <c r="H9" s="2">
        <v>48.07692307692308</v>
      </c>
      <c r="I9" s="2">
        <v>12</v>
      </c>
      <c r="J9" s="1">
        <v>86</v>
      </c>
      <c r="K9" s="5">
        <v>115</v>
      </c>
      <c r="L9" s="1">
        <v>145</v>
      </c>
      <c r="M9" s="2">
        <v>108.5</v>
      </c>
      <c r="N9" s="2">
        <v>26.5</v>
      </c>
      <c r="O9" s="2">
        <v>24.943396226415093</v>
      </c>
      <c r="P9" s="4">
        <v>1.85</v>
      </c>
      <c r="Q9" s="2">
        <v>5</v>
      </c>
      <c r="R9" s="2">
        <v>20</v>
      </c>
      <c r="S9" s="2">
        <v>15</v>
      </c>
      <c r="T9" s="2">
        <v>33.049999999999997</v>
      </c>
      <c r="U9" s="2">
        <v>1.3333333333333333</v>
      </c>
      <c r="V9" s="1">
        <v>8</v>
      </c>
      <c r="W9" s="1">
        <v>720</v>
      </c>
      <c r="X9" s="1" t="s">
        <v>89</v>
      </c>
      <c r="Z9" s="1">
        <v>5</v>
      </c>
      <c r="AB9" s="2">
        <v>1.5</v>
      </c>
      <c r="AE9" s="1" t="s">
        <v>96</v>
      </c>
      <c r="AL9" s="1">
        <v>7</v>
      </c>
      <c r="AM9" s="1" t="s">
        <v>90</v>
      </c>
      <c r="AN9" s="2">
        <v>1.5</v>
      </c>
      <c r="AO9" s="1" t="s">
        <v>95</v>
      </c>
      <c r="AP9" s="4">
        <v>0</v>
      </c>
      <c r="AQ9" s="1" t="s">
        <v>97</v>
      </c>
      <c r="AR9" s="1" t="s">
        <v>93</v>
      </c>
      <c r="AS9" s="1" t="s">
        <v>93</v>
      </c>
      <c r="AT9" s="2">
        <v>190</v>
      </c>
      <c r="AU9" s="2">
        <v>142.5</v>
      </c>
      <c r="AV9" s="2">
        <f t="shared" si="0"/>
        <v>75</v>
      </c>
    </row>
    <row r="10" spans="1:48" x14ac:dyDescent="0.2">
      <c r="A10" s="1" t="s">
        <v>109</v>
      </c>
      <c r="B10" s="1">
        <v>5</v>
      </c>
      <c r="C10" s="2">
        <v>724.5</v>
      </c>
      <c r="D10" s="2">
        <v>473.8</v>
      </c>
      <c r="E10" s="2">
        <v>65.379310344827587</v>
      </c>
      <c r="F10" s="2">
        <v>27</v>
      </c>
      <c r="G10" s="2">
        <v>13.5</v>
      </c>
      <c r="H10" s="2">
        <v>50</v>
      </c>
      <c r="J10" s="1">
        <v>76</v>
      </c>
      <c r="K10" s="5">
        <v>71</v>
      </c>
      <c r="L10" s="1">
        <v>160</v>
      </c>
      <c r="M10" s="2">
        <v>130</v>
      </c>
      <c r="N10" s="2">
        <v>24</v>
      </c>
      <c r="O10" s="2">
        <v>30.208333333333332</v>
      </c>
      <c r="P10" s="4">
        <v>1.4</v>
      </c>
      <c r="Q10" s="2">
        <v>4.5</v>
      </c>
      <c r="R10" s="2">
        <v>16.5</v>
      </c>
      <c r="S10" s="2">
        <v>14.5</v>
      </c>
      <c r="T10" s="2">
        <v>43.939393939393938</v>
      </c>
      <c r="U10" s="2">
        <v>1.1379310344827587</v>
      </c>
      <c r="V10" s="1">
        <v>9</v>
      </c>
      <c r="W10" s="1">
        <v>630</v>
      </c>
      <c r="X10" s="1" t="s">
        <v>89</v>
      </c>
      <c r="Z10" s="1">
        <v>4</v>
      </c>
      <c r="AB10" s="2">
        <v>2</v>
      </c>
      <c r="AD10" s="2">
        <v>15</v>
      </c>
      <c r="AE10" s="1" t="s">
        <v>92</v>
      </c>
      <c r="AL10" s="1">
        <v>8</v>
      </c>
      <c r="AM10" s="1" t="s">
        <v>90</v>
      </c>
      <c r="AN10" s="2">
        <v>5</v>
      </c>
      <c r="AO10" s="1" t="s">
        <v>91</v>
      </c>
      <c r="AP10" s="4">
        <v>0.5</v>
      </c>
      <c r="AQ10" s="1" t="s">
        <v>97</v>
      </c>
      <c r="AR10" s="1" t="s">
        <v>93</v>
      </c>
      <c r="AS10" s="1" t="s">
        <v>93</v>
      </c>
      <c r="AT10" s="2">
        <v>167.5</v>
      </c>
      <c r="AU10" s="2">
        <v>129.5</v>
      </c>
      <c r="AV10" s="2">
        <f t="shared" si="0"/>
        <v>77.31343283582089</v>
      </c>
    </row>
    <row r="11" spans="1:48" x14ac:dyDescent="0.2">
      <c r="A11" s="1" t="s">
        <v>109</v>
      </c>
      <c r="B11" s="1">
        <v>7</v>
      </c>
      <c r="C11" s="2">
        <v>659</v>
      </c>
      <c r="D11" s="2">
        <v>416</v>
      </c>
      <c r="E11" s="2">
        <v>63.125948406676777</v>
      </c>
      <c r="F11" s="2">
        <v>26</v>
      </c>
      <c r="G11" s="2">
        <v>12.7</v>
      </c>
      <c r="H11" s="2">
        <v>48.846153846153847</v>
      </c>
      <c r="J11" s="1">
        <v>80</v>
      </c>
      <c r="K11" s="5">
        <v>115</v>
      </c>
      <c r="L11" s="1">
        <v>140.5</v>
      </c>
      <c r="M11" s="2">
        <v>106.5</v>
      </c>
      <c r="N11" s="2">
        <v>25</v>
      </c>
      <c r="O11" s="2">
        <v>26.36</v>
      </c>
      <c r="P11" s="4">
        <v>1.9</v>
      </c>
      <c r="Q11" s="2">
        <v>4.3</v>
      </c>
      <c r="R11" s="2">
        <v>14</v>
      </c>
      <c r="S11" s="2">
        <v>15</v>
      </c>
      <c r="T11" s="2">
        <v>47.071428571428569</v>
      </c>
      <c r="U11" s="2">
        <v>0.93333333333333335</v>
      </c>
      <c r="V11" s="1">
        <v>10</v>
      </c>
      <c r="W11" s="1">
        <v>605</v>
      </c>
      <c r="X11" s="1" t="s">
        <v>89</v>
      </c>
      <c r="Z11" s="1">
        <v>4</v>
      </c>
      <c r="AB11" s="2">
        <v>1</v>
      </c>
      <c r="AD11" s="2">
        <v>11</v>
      </c>
      <c r="AE11" s="1" t="s">
        <v>92</v>
      </c>
      <c r="AL11" s="1">
        <v>9</v>
      </c>
      <c r="AM11" s="1" t="s">
        <v>90</v>
      </c>
      <c r="AN11" s="2">
        <v>2.5</v>
      </c>
      <c r="AO11" s="1" t="s">
        <v>95</v>
      </c>
      <c r="AP11" s="4">
        <v>0</v>
      </c>
      <c r="AQ11" s="1" t="s">
        <v>97</v>
      </c>
      <c r="AR11" s="1" t="s">
        <v>93</v>
      </c>
      <c r="AS11" s="1" t="s">
        <v>93</v>
      </c>
      <c r="AT11" s="2">
        <v>165</v>
      </c>
      <c r="AU11" s="2">
        <v>146</v>
      </c>
      <c r="AV11" s="2">
        <f t="shared" si="0"/>
        <v>88.484848484848484</v>
      </c>
    </row>
    <row r="12" spans="1:48" x14ac:dyDescent="0.2">
      <c r="A12" s="1" t="s">
        <v>109</v>
      </c>
      <c r="B12" s="1">
        <v>8</v>
      </c>
      <c r="C12" s="2">
        <v>610.70000000000005</v>
      </c>
      <c r="D12" s="2">
        <v>408.3</v>
      </c>
      <c r="E12" s="2">
        <v>66.775777414075293</v>
      </c>
      <c r="F12" s="2">
        <v>25.5</v>
      </c>
      <c r="G12" s="2">
        <v>12.3</v>
      </c>
      <c r="H12" s="2">
        <v>48.235294117647058</v>
      </c>
      <c r="I12" s="2">
        <v>11</v>
      </c>
      <c r="J12" s="1">
        <v>80</v>
      </c>
      <c r="K12" s="5">
        <v>122</v>
      </c>
      <c r="L12" s="1">
        <v>145</v>
      </c>
      <c r="M12" s="2">
        <v>120</v>
      </c>
      <c r="N12" s="2">
        <v>21.1</v>
      </c>
      <c r="O12" s="2">
        <v>28.957345971563978</v>
      </c>
      <c r="P12" s="4">
        <v>1.2</v>
      </c>
      <c r="Q12" s="2">
        <v>3.3</v>
      </c>
      <c r="R12" s="2">
        <v>14.3</v>
      </c>
      <c r="S12" s="2">
        <v>12</v>
      </c>
      <c r="T12" s="2">
        <v>42.727272727272727</v>
      </c>
      <c r="U12" s="2">
        <v>1.1916666666666667</v>
      </c>
      <c r="V12" s="1">
        <v>10</v>
      </c>
      <c r="W12" s="1">
        <v>530</v>
      </c>
      <c r="X12" s="1" t="s">
        <v>89</v>
      </c>
      <c r="Z12" s="1">
        <v>4</v>
      </c>
      <c r="AB12" s="2">
        <v>2</v>
      </c>
      <c r="AD12" s="2">
        <v>14.5</v>
      </c>
      <c r="AE12" s="1" t="s">
        <v>92</v>
      </c>
      <c r="AL12" s="1">
        <v>8</v>
      </c>
      <c r="AM12" s="1" t="s">
        <v>90</v>
      </c>
      <c r="AN12" s="2">
        <v>2</v>
      </c>
      <c r="AO12" s="1" t="s">
        <v>91</v>
      </c>
      <c r="AP12" s="4">
        <v>0.5</v>
      </c>
      <c r="AQ12" s="1" t="s">
        <v>97</v>
      </c>
      <c r="AR12" s="1" t="s">
        <v>94</v>
      </c>
      <c r="AS12" s="1" t="s">
        <v>94</v>
      </c>
      <c r="AT12" s="2">
        <v>155</v>
      </c>
      <c r="AU12" s="2">
        <v>120</v>
      </c>
      <c r="AV12" s="2">
        <f t="shared" si="0"/>
        <v>77.41935483870968</v>
      </c>
    </row>
    <row r="13" spans="1:48" x14ac:dyDescent="0.2">
      <c r="A13" s="1" t="s">
        <v>108</v>
      </c>
      <c r="B13" s="1">
        <v>2</v>
      </c>
      <c r="C13" s="2">
        <v>700</v>
      </c>
      <c r="D13" s="2">
        <v>422</v>
      </c>
      <c r="E13" s="2">
        <v>60.285714285714285</v>
      </c>
      <c r="F13" s="2">
        <v>26</v>
      </c>
      <c r="G13" s="2">
        <v>12.5</v>
      </c>
      <c r="H13" s="2">
        <v>48.07692307692308</v>
      </c>
      <c r="I13" s="2">
        <v>11</v>
      </c>
      <c r="J13" s="1">
        <v>76</v>
      </c>
      <c r="M13" s="2">
        <v>110</v>
      </c>
      <c r="N13" s="2">
        <v>24</v>
      </c>
      <c r="O13" s="2">
        <v>29.166666666666668</v>
      </c>
      <c r="P13" s="4">
        <v>1.7</v>
      </c>
      <c r="Q13" s="2">
        <v>4</v>
      </c>
      <c r="R13" s="2">
        <v>17.5</v>
      </c>
      <c r="S13" s="2">
        <v>14.3</v>
      </c>
      <c r="T13" s="2">
        <v>40</v>
      </c>
      <c r="U13" s="2">
        <v>1.2237762237762237</v>
      </c>
      <c r="V13" s="1">
        <v>10</v>
      </c>
      <c r="W13" s="1">
        <v>685</v>
      </c>
      <c r="X13" s="1" t="s">
        <v>89</v>
      </c>
      <c r="Z13" s="1">
        <v>4</v>
      </c>
      <c r="AB13" s="2">
        <v>2</v>
      </c>
      <c r="AC13" s="1">
        <v>7</v>
      </c>
      <c r="AD13" s="2">
        <v>12.5</v>
      </c>
      <c r="AE13" s="1" t="s">
        <v>92</v>
      </c>
      <c r="AL13" s="1">
        <v>9</v>
      </c>
      <c r="AM13" s="1" t="s">
        <v>90</v>
      </c>
      <c r="AN13" s="2">
        <v>3.5</v>
      </c>
      <c r="AO13" s="1" t="s">
        <v>95</v>
      </c>
      <c r="AP13" s="4">
        <v>0</v>
      </c>
      <c r="AQ13" s="1" t="s">
        <v>97</v>
      </c>
      <c r="AR13" s="1" t="s">
        <v>93</v>
      </c>
      <c r="AS13" s="1" t="s">
        <v>93</v>
      </c>
      <c r="AT13" s="2">
        <v>225</v>
      </c>
      <c r="AU13" s="2">
        <v>226</v>
      </c>
      <c r="AV13" s="2">
        <f t="shared" si="0"/>
        <v>100.44444444444444</v>
      </c>
    </row>
    <row r="14" spans="1:48" x14ac:dyDescent="0.2">
      <c r="A14" s="1" t="s">
        <v>108</v>
      </c>
      <c r="B14" s="1">
        <v>5</v>
      </c>
      <c r="C14" s="2">
        <v>743</v>
      </c>
      <c r="D14" s="2">
        <v>470</v>
      </c>
      <c r="E14" s="2">
        <v>63.257065948855981</v>
      </c>
      <c r="F14" s="2">
        <v>26.8</v>
      </c>
      <c r="G14" s="2">
        <v>11.9</v>
      </c>
      <c r="H14" s="2">
        <v>44.402985074626869</v>
      </c>
      <c r="I14" s="2">
        <v>11.4</v>
      </c>
      <c r="J14" s="1">
        <v>77</v>
      </c>
      <c r="L14" s="1">
        <v>140</v>
      </c>
      <c r="M14" s="2">
        <v>110</v>
      </c>
      <c r="N14" s="2">
        <v>22.5</v>
      </c>
      <c r="O14" s="2">
        <v>33.022222222222226</v>
      </c>
      <c r="P14" s="4">
        <v>1.45</v>
      </c>
      <c r="Q14" s="2">
        <v>4.8</v>
      </c>
      <c r="R14" s="2">
        <v>15.5</v>
      </c>
      <c r="S14" s="2">
        <v>14</v>
      </c>
      <c r="T14" s="2">
        <v>47.935483870967744</v>
      </c>
      <c r="U14" s="2">
        <v>1.1071428571428572</v>
      </c>
      <c r="V14" s="1">
        <v>10</v>
      </c>
      <c r="W14" s="1">
        <v>795</v>
      </c>
      <c r="X14" s="1" t="s">
        <v>89</v>
      </c>
      <c r="Z14" s="1">
        <v>4</v>
      </c>
      <c r="AB14" s="2">
        <v>1.5</v>
      </c>
      <c r="AC14" s="1">
        <v>7</v>
      </c>
      <c r="AE14" s="1" t="s">
        <v>92</v>
      </c>
      <c r="AL14" s="1">
        <v>11</v>
      </c>
      <c r="AM14" s="1" t="s">
        <v>90</v>
      </c>
      <c r="AN14" s="2">
        <v>6</v>
      </c>
      <c r="AO14" s="1" t="s">
        <v>91</v>
      </c>
      <c r="AP14" s="4">
        <v>2</v>
      </c>
      <c r="AQ14" s="1" t="s">
        <v>97</v>
      </c>
      <c r="AR14" s="1" t="s">
        <v>94</v>
      </c>
      <c r="AS14" s="1" t="s">
        <v>93</v>
      </c>
      <c r="AT14" s="2">
        <v>167</v>
      </c>
      <c r="AU14" s="2">
        <v>141</v>
      </c>
      <c r="AV14" s="2">
        <f t="shared" si="0"/>
        <v>84.431137724550894</v>
      </c>
    </row>
    <row r="15" spans="1:48" x14ac:dyDescent="0.2">
      <c r="A15" s="1" t="s">
        <v>107</v>
      </c>
      <c r="B15" s="1">
        <v>3</v>
      </c>
      <c r="C15" s="2">
        <v>638</v>
      </c>
      <c r="D15" s="2">
        <v>405</v>
      </c>
      <c r="E15" s="2">
        <v>63.479623824451416</v>
      </c>
      <c r="F15" s="2">
        <v>26.3</v>
      </c>
      <c r="G15" s="2">
        <v>12.5</v>
      </c>
      <c r="H15" s="2">
        <v>47.528517110266158</v>
      </c>
      <c r="I15" s="2">
        <v>12.3</v>
      </c>
      <c r="J15" s="1">
        <v>81</v>
      </c>
      <c r="K15" s="5">
        <v>118</v>
      </c>
      <c r="L15" s="1">
        <v>145</v>
      </c>
      <c r="M15" s="2">
        <v>110</v>
      </c>
      <c r="N15" s="2">
        <v>26.5</v>
      </c>
      <c r="O15" s="2">
        <v>24.075471698113208</v>
      </c>
      <c r="P15" s="4">
        <v>1.5</v>
      </c>
      <c r="Q15" s="2">
        <v>4.0999999999999996</v>
      </c>
      <c r="R15" s="2">
        <v>18.3</v>
      </c>
      <c r="S15" s="2">
        <v>13</v>
      </c>
      <c r="T15" s="2">
        <v>34.863387978142072</v>
      </c>
      <c r="U15" s="2">
        <v>1.4076923076923078</v>
      </c>
      <c r="V15" s="1">
        <v>9</v>
      </c>
      <c r="W15" s="1">
        <v>690</v>
      </c>
      <c r="X15" s="1" t="s">
        <v>89</v>
      </c>
      <c r="Z15" s="1">
        <v>4</v>
      </c>
      <c r="AB15" s="2">
        <v>2.5</v>
      </c>
      <c r="AE15" s="1" t="s">
        <v>93</v>
      </c>
      <c r="AL15" s="1">
        <v>10</v>
      </c>
      <c r="AM15" s="1" t="s">
        <v>90</v>
      </c>
      <c r="AN15" s="2">
        <v>4.5</v>
      </c>
      <c r="AO15" s="1" t="s">
        <v>95</v>
      </c>
      <c r="AP15" s="4">
        <v>0</v>
      </c>
      <c r="AQ15" s="1" t="s">
        <v>90</v>
      </c>
      <c r="AR15" s="1" t="s">
        <v>93</v>
      </c>
      <c r="AS15" s="1" t="s">
        <v>94</v>
      </c>
      <c r="AT15" s="2">
        <v>157.5</v>
      </c>
      <c r="AU15" s="2">
        <v>124.5</v>
      </c>
      <c r="AV15" s="2">
        <f t="shared" si="0"/>
        <v>79.047619047619051</v>
      </c>
    </row>
    <row r="16" spans="1:48" x14ac:dyDescent="0.2">
      <c r="A16" s="1" t="s">
        <v>107</v>
      </c>
      <c r="B16" s="1">
        <v>5</v>
      </c>
      <c r="C16" s="2">
        <v>707</v>
      </c>
      <c r="D16" s="2">
        <v>449</v>
      </c>
      <c r="E16" s="2">
        <v>63.507779349363503</v>
      </c>
      <c r="F16" s="2">
        <v>25.5</v>
      </c>
      <c r="G16" s="2">
        <v>12</v>
      </c>
      <c r="H16" s="2">
        <v>47.058823529411761</v>
      </c>
      <c r="J16" s="1">
        <v>75</v>
      </c>
      <c r="M16" s="2">
        <v>121</v>
      </c>
      <c r="N16" s="2">
        <v>32</v>
      </c>
      <c r="O16" s="2">
        <v>22.09375</v>
      </c>
      <c r="P16" s="4">
        <v>1.6</v>
      </c>
      <c r="Q16" s="2">
        <v>6</v>
      </c>
      <c r="R16" s="2">
        <v>16</v>
      </c>
      <c r="S16" s="2">
        <v>14.5</v>
      </c>
      <c r="T16" s="2">
        <v>44.1875</v>
      </c>
      <c r="U16" s="2">
        <v>1.103448275862069</v>
      </c>
      <c r="V16" s="1">
        <v>8</v>
      </c>
      <c r="W16" s="1">
        <v>465</v>
      </c>
      <c r="X16" s="1" t="s">
        <v>89</v>
      </c>
      <c r="Z16" s="1">
        <v>4</v>
      </c>
      <c r="AB16" s="2">
        <v>1.5</v>
      </c>
      <c r="AE16" s="1" t="s">
        <v>92</v>
      </c>
      <c r="AL16" s="1">
        <v>11</v>
      </c>
      <c r="AM16" s="1" t="s">
        <v>90</v>
      </c>
      <c r="AN16" s="2">
        <v>3</v>
      </c>
      <c r="AO16" s="1" t="s">
        <v>95</v>
      </c>
      <c r="AP16" s="4">
        <v>0</v>
      </c>
      <c r="AQ16" s="1" t="s">
        <v>97</v>
      </c>
      <c r="AR16" s="1" t="s">
        <v>94</v>
      </c>
      <c r="AS16" s="1" t="s">
        <v>94</v>
      </c>
      <c r="AT16" s="2">
        <v>166</v>
      </c>
      <c r="AU16" s="2">
        <v>154</v>
      </c>
      <c r="AV16" s="2">
        <f t="shared" si="0"/>
        <v>92.771084337349393</v>
      </c>
    </row>
    <row r="17" spans="1:48" x14ac:dyDescent="0.2">
      <c r="A17" s="1" t="s">
        <v>107</v>
      </c>
      <c r="B17" s="1">
        <v>8</v>
      </c>
      <c r="C17" s="2">
        <v>696</v>
      </c>
      <c r="D17" s="2">
        <v>432</v>
      </c>
      <c r="E17" s="2">
        <v>62.068965517241381</v>
      </c>
      <c r="F17" s="2">
        <v>25</v>
      </c>
      <c r="G17" s="2">
        <v>11.9</v>
      </c>
      <c r="H17" s="2">
        <v>47.6</v>
      </c>
      <c r="J17" s="1">
        <v>67</v>
      </c>
      <c r="M17" s="2">
        <v>110</v>
      </c>
      <c r="N17" s="2">
        <v>28.1</v>
      </c>
      <c r="O17" s="2">
        <v>24.768683274021353</v>
      </c>
      <c r="P17" s="4">
        <v>1.9</v>
      </c>
      <c r="Q17" s="2">
        <v>5.5</v>
      </c>
      <c r="R17" s="2">
        <v>17</v>
      </c>
      <c r="S17" s="2">
        <v>14.9</v>
      </c>
      <c r="T17" s="2">
        <v>40.941176470588232</v>
      </c>
      <c r="U17" s="2">
        <v>1.1409395973154361</v>
      </c>
      <c r="V17" s="1">
        <v>8</v>
      </c>
      <c r="W17" s="1">
        <v>695</v>
      </c>
      <c r="X17" s="1" t="s">
        <v>89</v>
      </c>
      <c r="Z17" s="1">
        <v>4</v>
      </c>
      <c r="AB17" s="2">
        <v>1</v>
      </c>
      <c r="AE17" s="1" t="s">
        <v>92</v>
      </c>
      <c r="AL17" s="1">
        <v>10</v>
      </c>
      <c r="AM17" s="1" t="s">
        <v>0</v>
      </c>
      <c r="AN17" s="2">
        <v>0</v>
      </c>
      <c r="AO17" s="1" t="s">
        <v>91</v>
      </c>
      <c r="AP17" s="4">
        <v>1</v>
      </c>
      <c r="AQ17" s="1" t="s">
        <v>97</v>
      </c>
      <c r="AR17" s="1" t="s">
        <v>93</v>
      </c>
      <c r="AS17" s="1" t="s">
        <v>94</v>
      </c>
      <c r="AT17" s="2">
        <v>211.5</v>
      </c>
      <c r="AU17" s="2">
        <v>142.5</v>
      </c>
      <c r="AV17" s="2">
        <f t="shared" si="0"/>
        <v>67.37588652482269</v>
      </c>
    </row>
    <row r="18" spans="1:48" x14ac:dyDescent="0.2">
      <c r="A18" s="1" t="s">
        <v>107</v>
      </c>
      <c r="B18" s="1">
        <v>9</v>
      </c>
      <c r="C18" s="2">
        <v>744</v>
      </c>
      <c r="D18" s="2">
        <v>482</v>
      </c>
      <c r="E18" s="2">
        <v>64.784946236559136</v>
      </c>
      <c r="F18" s="2">
        <v>26.3</v>
      </c>
      <c r="G18" s="2">
        <v>13</v>
      </c>
      <c r="H18" s="2">
        <v>49.429657794676807</v>
      </c>
      <c r="J18" s="1">
        <v>80</v>
      </c>
      <c r="L18" s="1">
        <v>151</v>
      </c>
      <c r="M18" s="2">
        <v>125</v>
      </c>
      <c r="N18" s="2">
        <v>28.2</v>
      </c>
      <c r="O18" s="2">
        <v>26.382978723404257</v>
      </c>
      <c r="P18" s="4">
        <v>1.45</v>
      </c>
      <c r="Q18" s="2">
        <v>4.5999999999999996</v>
      </c>
      <c r="R18" s="2">
        <v>17</v>
      </c>
      <c r="S18" s="2">
        <v>14.5</v>
      </c>
      <c r="T18" s="2">
        <v>43.764705882352942</v>
      </c>
      <c r="U18" s="2">
        <v>1.1724137931034482</v>
      </c>
      <c r="V18" s="1">
        <v>8</v>
      </c>
      <c r="W18" s="1">
        <v>640</v>
      </c>
      <c r="X18" s="1" t="s">
        <v>89</v>
      </c>
      <c r="Z18" s="1">
        <v>4</v>
      </c>
      <c r="AB18" s="2">
        <v>1.5</v>
      </c>
      <c r="AE18" s="1" t="s">
        <v>92</v>
      </c>
      <c r="AL18" s="1">
        <v>10</v>
      </c>
      <c r="AM18" s="1" t="s">
        <v>0</v>
      </c>
      <c r="AN18" s="2">
        <v>0.5</v>
      </c>
      <c r="AO18" s="1" t="s">
        <v>91</v>
      </c>
      <c r="AP18" s="4">
        <v>1.5</v>
      </c>
      <c r="AQ18" s="1" t="s">
        <v>97</v>
      </c>
      <c r="AR18" s="1" t="s">
        <v>94</v>
      </c>
      <c r="AS18" s="1" t="s">
        <v>94</v>
      </c>
      <c r="AT18" s="2">
        <v>194</v>
      </c>
      <c r="AU18" s="2">
        <v>170</v>
      </c>
      <c r="AV18" s="2">
        <f t="shared" si="0"/>
        <v>87.628865979381445</v>
      </c>
    </row>
    <row r="19" spans="1:48" x14ac:dyDescent="0.2">
      <c r="A19" s="1" t="s">
        <v>106</v>
      </c>
      <c r="B19" s="1">
        <v>1</v>
      </c>
      <c r="C19" s="2">
        <v>741.8</v>
      </c>
      <c r="D19" s="2">
        <v>472.7</v>
      </c>
      <c r="E19" s="2">
        <v>63.746630727762799</v>
      </c>
      <c r="F19" s="2">
        <v>26.5</v>
      </c>
      <c r="G19" s="2">
        <v>13</v>
      </c>
      <c r="H19" s="2">
        <v>49.056603773584904</v>
      </c>
      <c r="I19" s="2">
        <v>11.5</v>
      </c>
      <c r="J19" s="1">
        <v>88</v>
      </c>
      <c r="K19" s="5">
        <v>129</v>
      </c>
      <c r="L19" s="1">
        <v>147.80000000000001</v>
      </c>
      <c r="M19" s="2">
        <v>127.1</v>
      </c>
      <c r="N19" s="2">
        <v>21.3</v>
      </c>
      <c r="O19" s="2">
        <v>34.835680751173705</v>
      </c>
      <c r="P19" s="4">
        <v>1.3</v>
      </c>
      <c r="Q19" s="2">
        <v>4</v>
      </c>
      <c r="R19" s="2">
        <v>20.5</v>
      </c>
      <c r="S19" s="2">
        <v>14.5</v>
      </c>
      <c r="T19" s="2">
        <v>36.195121951219512</v>
      </c>
      <c r="U19" s="2">
        <v>1.4137931034482758</v>
      </c>
      <c r="V19" s="1">
        <v>10</v>
      </c>
      <c r="W19" s="1">
        <v>710</v>
      </c>
      <c r="X19" s="1" t="s">
        <v>89</v>
      </c>
      <c r="Z19" s="1">
        <v>4</v>
      </c>
      <c r="AB19" s="2">
        <v>1.5</v>
      </c>
      <c r="AC19" s="1">
        <v>7</v>
      </c>
      <c r="AD19" s="2">
        <v>14.5</v>
      </c>
      <c r="AE19" s="1" t="s">
        <v>92</v>
      </c>
      <c r="AL19" s="1">
        <v>13</v>
      </c>
      <c r="AM19" s="1" t="s">
        <v>90</v>
      </c>
      <c r="AN19" s="2">
        <v>4.5</v>
      </c>
      <c r="AO19" s="1" t="s">
        <v>91</v>
      </c>
      <c r="AP19" s="4">
        <v>1</v>
      </c>
      <c r="AQ19" s="1" t="s">
        <v>97</v>
      </c>
      <c r="AR19" s="1" t="s">
        <v>93</v>
      </c>
      <c r="AS19" s="1" t="s">
        <v>94</v>
      </c>
      <c r="AT19" s="2">
        <v>106</v>
      </c>
      <c r="AU19" s="2">
        <v>105.5</v>
      </c>
      <c r="AV19" s="2">
        <f t="shared" si="0"/>
        <v>99.528301886792448</v>
      </c>
    </row>
    <row r="20" spans="1:48" x14ac:dyDescent="0.2">
      <c r="A20" s="1" t="s">
        <v>103</v>
      </c>
      <c r="B20" s="1">
        <v>5</v>
      </c>
      <c r="C20" s="2">
        <v>610.70000000000005</v>
      </c>
      <c r="D20" s="2">
        <v>410.6</v>
      </c>
      <c r="E20" s="2">
        <v>67.266775777414082</v>
      </c>
      <c r="F20" s="2">
        <v>26</v>
      </c>
      <c r="G20" s="2">
        <v>12.3</v>
      </c>
      <c r="H20" s="2">
        <v>47.307692307692314</v>
      </c>
      <c r="J20" s="1">
        <v>69</v>
      </c>
      <c r="L20" s="1">
        <v>126.6</v>
      </c>
      <c r="M20" s="2">
        <v>145.5</v>
      </c>
      <c r="N20" s="2">
        <v>25.5</v>
      </c>
      <c r="O20" s="2">
        <v>23.96078431372549</v>
      </c>
      <c r="P20" s="4">
        <v>1.4</v>
      </c>
      <c r="Q20" s="2">
        <v>4.3</v>
      </c>
      <c r="R20" s="2">
        <v>14</v>
      </c>
      <c r="S20" s="2">
        <v>12.5</v>
      </c>
      <c r="T20" s="2">
        <v>43.642857142857146</v>
      </c>
      <c r="U20" s="2">
        <v>1.1200000000000001</v>
      </c>
      <c r="V20" s="1">
        <v>9</v>
      </c>
      <c r="W20" s="1">
        <v>610</v>
      </c>
      <c r="X20" s="1" t="s">
        <v>89</v>
      </c>
      <c r="Z20" s="1">
        <v>4</v>
      </c>
      <c r="AB20" s="2">
        <v>1.5</v>
      </c>
      <c r="AE20" s="1" t="s">
        <v>96</v>
      </c>
      <c r="AL20" s="1">
        <v>9</v>
      </c>
      <c r="AM20" s="1" t="s">
        <v>90</v>
      </c>
      <c r="AN20" s="2">
        <v>1.5</v>
      </c>
      <c r="AO20" s="1" t="s">
        <v>91</v>
      </c>
      <c r="AP20" s="4">
        <v>0.5</v>
      </c>
      <c r="AQ20" s="1" t="s">
        <v>97</v>
      </c>
      <c r="AR20" s="1" t="s">
        <v>94</v>
      </c>
      <c r="AS20" s="1" t="s">
        <v>93</v>
      </c>
      <c r="AT20" s="2">
        <v>155</v>
      </c>
      <c r="AU20" s="2">
        <v>136</v>
      </c>
      <c r="AV20" s="2">
        <f t="shared" si="0"/>
        <v>87.741935483870975</v>
      </c>
    </row>
    <row r="21" spans="1:48" x14ac:dyDescent="0.2">
      <c r="A21" s="1" t="s">
        <v>103</v>
      </c>
      <c r="B21" s="1">
        <v>8</v>
      </c>
      <c r="C21" s="2">
        <v>699</v>
      </c>
      <c r="D21" s="2">
        <v>460</v>
      </c>
      <c r="E21" s="2">
        <v>65.808297567954227</v>
      </c>
      <c r="F21" s="2">
        <v>27.8</v>
      </c>
      <c r="G21" s="2">
        <v>13.4</v>
      </c>
      <c r="H21" s="2">
        <v>48.201438848920866</v>
      </c>
      <c r="J21" s="1">
        <v>67</v>
      </c>
      <c r="M21" s="2">
        <v>123.1</v>
      </c>
      <c r="N21" s="2">
        <v>26</v>
      </c>
      <c r="O21" s="2">
        <v>26.884615384615383</v>
      </c>
      <c r="P21" s="4">
        <v>1.3</v>
      </c>
      <c r="Q21" s="2">
        <v>4</v>
      </c>
      <c r="R21" s="2">
        <v>16.5</v>
      </c>
      <c r="S21" s="2">
        <v>13.1</v>
      </c>
      <c r="T21" s="2">
        <v>42.363636363636367</v>
      </c>
      <c r="U21" s="2">
        <v>1.2595419847328244</v>
      </c>
      <c r="V21" s="1">
        <v>8</v>
      </c>
      <c r="W21" s="1">
        <v>630</v>
      </c>
      <c r="X21" s="1" t="s">
        <v>89</v>
      </c>
      <c r="Z21" s="1">
        <v>5</v>
      </c>
      <c r="AB21" s="2">
        <v>2</v>
      </c>
      <c r="AE21" s="1" t="s">
        <v>92</v>
      </c>
      <c r="AL21" s="1">
        <v>11</v>
      </c>
      <c r="AM21" s="1" t="s">
        <v>90</v>
      </c>
      <c r="AN21" s="2">
        <v>2</v>
      </c>
      <c r="AO21" s="1" t="s">
        <v>91</v>
      </c>
      <c r="AP21" s="4">
        <v>2.8</v>
      </c>
      <c r="AQ21" s="1" t="s">
        <v>90</v>
      </c>
      <c r="AR21" s="1" t="s">
        <v>94</v>
      </c>
      <c r="AS21" s="1" t="s">
        <v>94</v>
      </c>
      <c r="AT21" s="2">
        <v>167.8</v>
      </c>
      <c r="AU21" s="2">
        <v>147.6</v>
      </c>
      <c r="AV21" s="2">
        <f t="shared" si="0"/>
        <v>87.961859356376621</v>
      </c>
    </row>
    <row r="22" spans="1:48" x14ac:dyDescent="0.2">
      <c r="A22" s="1" t="s">
        <v>102</v>
      </c>
      <c r="B22" s="1">
        <v>1</v>
      </c>
      <c r="C22" s="2">
        <v>629</v>
      </c>
      <c r="D22" s="2">
        <v>391</v>
      </c>
      <c r="E22" s="2">
        <v>62.162162162162161</v>
      </c>
      <c r="F22" s="2">
        <v>26.1</v>
      </c>
      <c r="G22" s="2">
        <v>12.5</v>
      </c>
      <c r="H22" s="2">
        <v>47.892720306513411</v>
      </c>
      <c r="I22" s="2">
        <v>14</v>
      </c>
      <c r="J22" s="1">
        <v>79</v>
      </c>
      <c r="M22" s="2">
        <v>159.4</v>
      </c>
      <c r="N22" s="2">
        <v>21.5</v>
      </c>
      <c r="O22" s="2">
        <v>29.255813953488371</v>
      </c>
      <c r="P22" s="4">
        <v>1.72</v>
      </c>
      <c r="Q22" s="2">
        <v>5.5</v>
      </c>
      <c r="R22" s="2">
        <v>18</v>
      </c>
      <c r="S22" s="2">
        <v>12.5</v>
      </c>
      <c r="T22" s="2">
        <v>34.944444444444443</v>
      </c>
      <c r="U22" s="2">
        <v>1.44</v>
      </c>
      <c r="V22" s="1">
        <v>10</v>
      </c>
      <c r="W22" s="1">
        <v>670</v>
      </c>
      <c r="X22" s="1" t="s">
        <v>89</v>
      </c>
      <c r="Z22" s="1">
        <v>5</v>
      </c>
      <c r="AB22" s="2">
        <v>1.5</v>
      </c>
      <c r="AC22" s="1">
        <v>14</v>
      </c>
      <c r="AE22" s="1" t="s">
        <v>92</v>
      </c>
      <c r="AL22" s="1">
        <v>10</v>
      </c>
      <c r="AM22" s="1" t="s">
        <v>90</v>
      </c>
      <c r="AN22" s="2">
        <v>2</v>
      </c>
      <c r="AO22" s="1" t="s">
        <v>91</v>
      </c>
      <c r="AP22" s="4">
        <v>3.1</v>
      </c>
      <c r="AQ22" s="1" t="s">
        <v>90</v>
      </c>
      <c r="AR22" s="1" t="s">
        <v>93</v>
      </c>
      <c r="AS22" s="1" t="s">
        <v>93</v>
      </c>
      <c r="AT22" s="2">
        <v>138.80000000000001</v>
      </c>
      <c r="AU22" s="2">
        <v>131.19999999999999</v>
      </c>
      <c r="AV22" s="2">
        <f t="shared" si="0"/>
        <v>94.524495677233418</v>
      </c>
    </row>
    <row r="24" spans="1:48" x14ac:dyDescent="0.2">
      <c r="A24" s="1" t="s">
        <v>113</v>
      </c>
      <c r="C24" s="2">
        <f>AVERAGE(C2:C23)</f>
        <v>684.67142857142846</v>
      </c>
      <c r="D24" s="2">
        <f t="shared" ref="D24:AD24" si="1">AVERAGE(D2:D23)</f>
        <v>437.49047619047622</v>
      </c>
      <c r="E24" s="2">
        <f t="shared" si="1"/>
        <v>63.919389198697075</v>
      </c>
      <c r="F24" s="2">
        <f t="shared" si="1"/>
        <v>26.090476190476195</v>
      </c>
      <c r="G24" s="2">
        <f t="shared" si="1"/>
        <v>12.485714285714288</v>
      </c>
      <c r="H24" s="2">
        <f t="shared" si="1"/>
        <v>47.855041702139808</v>
      </c>
      <c r="I24" s="2">
        <f t="shared" si="1"/>
        <v>11.745454545454544</v>
      </c>
      <c r="J24" s="2">
        <f t="shared" si="1"/>
        <v>75.666666666666671</v>
      </c>
      <c r="K24" s="5">
        <f>AVERAGE(K2:K23)</f>
        <v>115.375</v>
      </c>
      <c r="L24" s="2">
        <f t="shared" si="1"/>
        <v>141.69333333333333</v>
      </c>
      <c r="M24" s="2">
        <f t="shared" si="1"/>
        <v>118.95714285714286</v>
      </c>
      <c r="N24" s="2">
        <f t="shared" si="1"/>
        <v>24.571428571428573</v>
      </c>
      <c r="O24" s="2">
        <f t="shared" si="1"/>
        <v>28.14377290992109</v>
      </c>
      <c r="P24" s="2">
        <f t="shared" si="1"/>
        <v>1.6014285714285712</v>
      </c>
      <c r="Q24" s="2">
        <f t="shared" si="1"/>
        <v>4.6095238095238091</v>
      </c>
      <c r="R24" s="2">
        <f t="shared" si="1"/>
        <v>17.123809523809523</v>
      </c>
      <c r="S24" s="2">
        <f t="shared" si="1"/>
        <v>14.21904761904762</v>
      </c>
      <c r="T24" s="2">
        <f t="shared" si="1"/>
        <v>40.306392945965612</v>
      </c>
      <c r="U24" s="2">
        <f t="shared" si="1"/>
        <v>1.2073815221401916</v>
      </c>
      <c r="V24" s="2">
        <f t="shared" si="1"/>
        <v>9.2380952380952372</v>
      </c>
      <c r="W24" s="2">
        <f t="shared" si="1"/>
        <v>617.85714285714289</v>
      </c>
      <c r="X24" s="2"/>
      <c r="Y24" s="2"/>
      <c r="Z24" s="2">
        <f t="shared" si="1"/>
        <v>4.2857142857142856</v>
      </c>
      <c r="AA24" s="2"/>
      <c r="AB24" s="2">
        <f t="shared" si="1"/>
        <v>1.6190476190476191</v>
      </c>
      <c r="AC24" s="2">
        <f t="shared" si="1"/>
        <v>8.75</v>
      </c>
      <c r="AD24" s="2">
        <f t="shared" si="1"/>
        <v>13.857142857142858</v>
      </c>
      <c r="AL24" s="2">
        <f>AVERAGE(AL2:AL23)</f>
        <v>9.0952380952380949</v>
      </c>
      <c r="AN24" s="2">
        <f>AVERAGE(AN2:AN23)</f>
        <v>2.5249999999999999</v>
      </c>
      <c r="AO24" s="2"/>
      <c r="AP24" s="2">
        <f>AVERAGE(AP2:AP23)</f>
        <v>0.75714285714285712</v>
      </c>
      <c r="AT24" s="2">
        <f>AVERAGE(AT2:AT23)</f>
        <v>169.64761904761906</v>
      </c>
      <c r="AU24" s="2">
        <f>AVERAGE(AU2:AU23)</f>
        <v>144.01428571428571</v>
      </c>
      <c r="AV24" s="2">
        <f t="shared" si="0"/>
        <v>84.890248694773476</v>
      </c>
    </row>
    <row r="25" spans="1:48" x14ac:dyDescent="0.2">
      <c r="A25" s="1" t="s">
        <v>115</v>
      </c>
      <c r="C25" s="2">
        <f t="shared" ref="C25:W25" si="2">STDEVA(C2:C22)</f>
        <v>49.207043630532631</v>
      </c>
      <c r="D25" s="2">
        <f t="shared" si="2"/>
        <v>31.007513682362614</v>
      </c>
      <c r="E25" s="2">
        <f t="shared" si="2"/>
        <v>1.5977654836507038</v>
      </c>
      <c r="F25" s="2">
        <f t="shared" si="2"/>
        <v>0.83300946087350158</v>
      </c>
      <c r="G25" s="2">
        <f t="shared" si="2"/>
        <v>0.5561346188520494</v>
      </c>
      <c r="H25" s="2">
        <f t="shared" si="2"/>
        <v>1.4423680325803736</v>
      </c>
      <c r="I25" s="2">
        <f t="shared" si="2"/>
        <v>0.89371543162646172</v>
      </c>
      <c r="J25" s="2">
        <f t="shared" si="2"/>
        <v>8.1260896705201073</v>
      </c>
      <c r="K25" s="2">
        <f t="shared" si="2"/>
        <v>18.814413168024743</v>
      </c>
      <c r="L25" s="2">
        <f t="shared" si="2"/>
        <v>13.144497309665729</v>
      </c>
      <c r="M25" s="2">
        <f t="shared" si="2"/>
        <v>14.264977091764729</v>
      </c>
      <c r="N25" s="2">
        <f t="shared" si="2"/>
        <v>2.8185355873472528</v>
      </c>
      <c r="O25" s="2">
        <f t="shared" si="2"/>
        <v>3.2394810437640236</v>
      </c>
      <c r="P25" s="2">
        <f t="shared" si="2"/>
        <v>0.22788781701279626</v>
      </c>
      <c r="Q25" s="2">
        <f t="shared" si="2"/>
        <v>0.69921724943308683</v>
      </c>
      <c r="R25" s="2">
        <f t="shared" si="2"/>
        <v>1.7840697189024672</v>
      </c>
      <c r="S25" s="2">
        <f t="shared" si="2"/>
        <v>1.1289902779116603</v>
      </c>
      <c r="T25" s="2">
        <f t="shared" si="2"/>
        <v>4.1556308521533287</v>
      </c>
      <c r="U25" s="2">
        <f t="shared" si="2"/>
        <v>0.12121894057128799</v>
      </c>
      <c r="V25" s="2">
        <f t="shared" si="2"/>
        <v>0.88908727944796873</v>
      </c>
      <c r="W25" s="2">
        <f t="shared" si="2"/>
        <v>93.455489787537843</v>
      </c>
      <c r="X25" s="2"/>
      <c r="Y25" s="2"/>
      <c r="Z25" s="2">
        <f>STDEVA(Z2:Z22)</f>
        <v>0.46291004988627532</v>
      </c>
      <c r="AA25" s="2"/>
      <c r="AB25" s="2">
        <f>STDEVA(AB2:AB22)</f>
        <v>0.41547448491940808</v>
      </c>
      <c r="AC25" s="2">
        <f>STDEVA(AC2:AC22)</f>
        <v>3.5</v>
      </c>
      <c r="AD25" s="2">
        <f>STDEVA(AD2:AD22)</f>
        <v>1.5197117521174255</v>
      </c>
      <c r="AL25" s="2">
        <f>STDEVA(AL2:AL22)</f>
        <v>1.8682816143387464</v>
      </c>
      <c r="AM25" s="2"/>
      <c r="AN25" s="2">
        <f>STDEVA(AN2:AN22)</f>
        <v>1.5933661818532752</v>
      </c>
      <c r="AO25" s="2"/>
      <c r="AP25" s="2">
        <f>STDEVA(AP2:AP22)</f>
        <v>0.98517583637208062</v>
      </c>
      <c r="AQ25" s="2"/>
      <c r="AR25" s="2"/>
      <c r="AS25" s="2"/>
      <c r="AT25" s="2">
        <f>STDEVA(AT2:AT22)</f>
        <v>25.542780174593641</v>
      </c>
      <c r="AU25" s="2">
        <f>STDEVA(AU2:AU22)</f>
        <v>24.814356443685789</v>
      </c>
      <c r="AV25" s="2">
        <f>STDEVA(AV2:AV22)</f>
        <v>9.1777592045495684</v>
      </c>
    </row>
    <row r="26" spans="1:48" x14ac:dyDescent="0.2">
      <c r="J26" s="2"/>
      <c r="K26" s="2"/>
      <c r="L26" s="2"/>
      <c r="P26" s="2"/>
      <c r="V26" s="2"/>
      <c r="W26" s="2"/>
      <c r="X26" s="2"/>
      <c r="Y26" s="2"/>
      <c r="Z26" s="2"/>
      <c r="AA26" s="2"/>
      <c r="AC26" s="2"/>
      <c r="AL26" s="2"/>
      <c r="AM26" s="2"/>
      <c r="AO26" s="2"/>
      <c r="AP26" s="2"/>
      <c r="AQ26" s="2"/>
      <c r="AR26" s="2"/>
      <c r="AS26" s="2"/>
    </row>
    <row r="27" spans="1:48" x14ac:dyDescent="0.2">
      <c r="A27" s="1" t="s">
        <v>135</v>
      </c>
    </row>
    <row r="28" spans="1:48" ht="12" customHeight="1" x14ac:dyDescent="0.2">
      <c r="A28" s="1" t="s">
        <v>65</v>
      </c>
      <c r="B28" s="1" t="s">
        <v>66</v>
      </c>
      <c r="C28" s="2" t="s">
        <v>117</v>
      </c>
      <c r="D28" s="2" t="s">
        <v>119</v>
      </c>
      <c r="E28" s="2" t="s">
        <v>0</v>
      </c>
      <c r="F28" s="2" t="s">
        <v>1</v>
      </c>
      <c r="G28" s="2" t="s">
        <v>2</v>
      </c>
      <c r="H28" s="2" t="s">
        <v>3</v>
      </c>
      <c r="I28" s="2" t="s">
        <v>4</v>
      </c>
      <c r="J28" s="1" t="s">
        <v>5</v>
      </c>
      <c r="K28" s="5" t="s">
        <v>6</v>
      </c>
      <c r="L28" s="1" t="s">
        <v>7</v>
      </c>
      <c r="M28" s="2" t="s">
        <v>121</v>
      </c>
      <c r="N28" s="2" t="s">
        <v>8</v>
      </c>
      <c r="O28" s="2" t="s">
        <v>9</v>
      </c>
      <c r="P28" s="4" t="s">
        <v>10</v>
      </c>
      <c r="Q28" s="2" t="s">
        <v>11</v>
      </c>
      <c r="R28" s="2" t="s">
        <v>122</v>
      </c>
      <c r="S28" s="2" t="s">
        <v>12</v>
      </c>
      <c r="T28" s="2" t="s">
        <v>13</v>
      </c>
      <c r="U28" s="2" t="s">
        <v>77</v>
      </c>
      <c r="V28" s="1" t="s">
        <v>128</v>
      </c>
      <c r="W28" s="1" t="s">
        <v>17</v>
      </c>
      <c r="X28" s="1" t="s">
        <v>19</v>
      </c>
      <c r="Y28" s="1" t="s">
        <v>30</v>
      </c>
      <c r="Z28" s="1" t="s">
        <v>18</v>
      </c>
      <c r="AA28" s="1" t="s">
        <v>67</v>
      </c>
      <c r="AB28" s="2" t="s">
        <v>14</v>
      </c>
      <c r="AC28" s="1" t="s">
        <v>68</v>
      </c>
      <c r="AD28" s="2" t="s">
        <v>69</v>
      </c>
      <c r="AE28" s="1" t="s">
        <v>22</v>
      </c>
      <c r="AF28" s="1" t="s">
        <v>70</v>
      </c>
      <c r="AG28" s="1" t="s">
        <v>71</v>
      </c>
      <c r="AH28" s="1" t="s">
        <v>72</v>
      </c>
      <c r="AI28" t="s">
        <v>26</v>
      </c>
      <c r="AJ28" s="1" t="s">
        <v>73</v>
      </c>
      <c r="AK28" s="1" t="s">
        <v>74</v>
      </c>
      <c r="AL28" s="1" t="s">
        <v>15</v>
      </c>
      <c r="AM28" s="1" t="s">
        <v>20</v>
      </c>
      <c r="AN28" s="2" t="s">
        <v>104</v>
      </c>
      <c r="AO28" s="1" t="s">
        <v>21</v>
      </c>
      <c r="AP28" s="4" t="s">
        <v>16</v>
      </c>
      <c r="AQ28" s="1" t="s">
        <v>23</v>
      </c>
      <c r="AR28" s="1" t="s">
        <v>24</v>
      </c>
      <c r="AS28" s="1" t="s">
        <v>25</v>
      </c>
      <c r="AT28" s="2" t="s">
        <v>75</v>
      </c>
      <c r="AU28" s="2" t="s">
        <v>76</v>
      </c>
      <c r="AV28" s="2" t="s">
        <v>114</v>
      </c>
    </row>
    <row r="29" spans="1:48" x14ac:dyDescent="0.2">
      <c r="A29" s="1" t="s">
        <v>9</v>
      </c>
      <c r="B29" s="1">
        <v>1</v>
      </c>
      <c r="C29" s="2">
        <v>662</v>
      </c>
      <c r="D29" s="2">
        <v>406</v>
      </c>
      <c r="E29" s="2">
        <f>D29/C29*100</f>
        <v>61.329305135951664</v>
      </c>
      <c r="F29" s="2">
        <v>26</v>
      </c>
      <c r="G29" s="2">
        <v>13</v>
      </c>
      <c r="H29" s="2">
        <f>G29/F29*100</f>
        <v>50</v>
      </c>
      <c r="I29" s="2">
        <v>12</v>
      </c>
      <c r="K29" s="5">
        <v>112</v>
      </c>
      <c r="L29" s="1">
        <v>140</v>
      </c>
      <c r="M29" s="2">
        <v>105</v>
      </c>
      <c r="N29" s="2">
        <v>27</v>
      </c>
      <c r="O29" s="2">
        <f>C29/N29</f>
        <v>24.518518518518519</v>
      </c>
      <c r="P29" s="4">
        <v>2.2000000000000002</v>
      </c>
      <c r="Q29" s="2">
        <v>5.5</v>
      </c>
      <c r="R29" s="2">
        <v>16</v>
      </c>
      <c r="S29" s="2">
        <v>16</v>
      </c>
      <c r="T29" s="2">
        <f>C29/R29</f>
        <v>41.375</v>
      </c>
      <c r="U29" s="2">
        <f>R29/S29</f>
        <v>1</v>
      </c>
      <c r="V29" s="1">
        <v>7</v>
      </c>
      <c r="W29" s="1">
        <v>810</v>
      </c>
      <c r="X29" s="1" t="s">
        <v>89</v>
      </c>
      <c r="Y29" s="1" t="s">
        <v>97</v>
      </c>
      <c r="Z29" s="1">
        <v>4</v>
      </c>
      <c r="AA29" s="1" t="s">
        <v>97</v>
      </c>
      <c r="AB29" s="2">
        <v>1.5</v>
      </c>
      <c r="AC29" s="1">
        <v>7</v>
      </c>
      <c r="AD29" s="2">
        <v>15</v>
      </c>
      <c r="AE29" s="1" t="s">
        <v>92</v>
      </c>
      <c r="AF29" s="1" t="s">
        <v>141</v>
      </c>
      <c r="AJ29" s="1" t="s">
        <v>97</v>
      </c>
      <c r="AK29" s="1" t="s">
        <v>97</v>
      </c>
      <c r="AL29" s="1">
        <v>4</v>
      </c>
      <c r="AM29" s="1" t="s">
        <v>90</v>
      </c>
      <c r="AN29" s="2">
        <v>2</v>
      </c>
      <c r="AO29" s="1" t="s">
        <v>95</v>
      </c>
      <c r="AP29" s="4">
        <v>0</v>
      </c>
      <c r="AR29" s="1" t="s">
        <v>94</v>
      </c>
      <c r="AS29" s="1" t="s">
        <v>94</v>
      </c>
      <c r="AT29" s="2">
        <v>171</v>
      </c>
      <c r="AU29" s="2">
        <v>159</v>
      </c>
      <c r="AV29" s="2">
        <f>AU29/AT29*100</f>
        <v>92.982456140350877</v>
      </c>
    </row>
    <row r="30" spans="1:48" x14ac:dyDescent="0.2">
      <c r="A30" s="1" t="s">
        <v>9</v>
      </c>
      <c r="B30" s="1">
        <v>2</v>
      </c>
      <c r="C30" s="2">
        <v>750</v>
      </c>
      <c r="D30" s="2">
        <v>453</v>
      </c>
      <c r="E30" s="2">
        <f t="shared" ref="E30:E48" si="3">D30/C30*100</f>
        <v>60.4</v>
      </c>
      <c r="F30" s="2">
        <v>25</v>
      </c>
      <c r="G30" s="2">
        <v>13</v>
      </c>
      <c r="H30" s="2">
        <f t="shared" ref="H30:H48" si="4">G30/F30*100</f>
        <v>52</v>
      </c>
      <c r="I30" s="2">
        <v>11</v>
      </c>
      <c r="K30" s="5">
        <v>118</v>
      </c>
      <c r="L30" s="1">
        <v>149</v>
      </c>
      <c r="M30" s="2">
        <v>118</v>
      </c>
      <c r="N30" s="2">
        <v>27</v>
      </c>
      <c r="O30" s="2">
        <f t="shared" ref="O30:O48" si="5">C30/N30</f>
        <v>27.777777777777779</v>
      </c>
      <c r="P30" s="4">
        <v>1.7</v>
      </c>
      <c r="Q30" s="2">
        <v>6</v>
      </c>
      <c r="R30" s="2">
        <v>17.5</v>
      </c>
      <c r="S30" s="2">
        <v>15</v>
      </c>
      <c r="T30" s="2">
        <f t="shared" ref="T30:T48" si="6">C30/R30</f>
        <v>42.857142857142854</v>
      </c>
      <c r="U30" s="2">
        <f t="shared" ref="U30:U48" si="7">R30/S30</f>
        <v>1.1666666666666667</v>
      </c>
      <c r="V30" s="1">
        <v>7</v>
      </c>
      <c r="W30" s="1">
        <v>840</v>
      </c>
      <c r="X30" s="1" t="s">
        <v>89</v>
      </c>
      <c r="Y30" s="1" t="s">
        <v>97</v>
      </c>
      <c r="Z30" s="1">
        <v>4</v>
      </c>
      <c r="AA30" s="1" t="s">
        <v>97</v>
      </c>
      <c r="AB30" s="2">
        <v>1.5</v>
      </c>
      <c r="AE30" s="1" t="s">
        <v>92</v>
      </c>
      <c r="AF30" s="1" t="s">
        <v>141</v>
      </c>
      <c r="AL30" s="1">
        <v>5</v>
      </c>
      <c r="AM30" s="1" t="s">
        <v>90</v>
      </c>
      <c r="AN30" s="2">
        <v>1</v>
      </c>
      <c r="AO30" s="1" t="s">
        <v>91</v>
      </c>
      <c r="AP30" s="4">
        <v>1</v>
      </c>
      <c r="AR30" s="1" t="s">
        <v>94</v>
      </c>
      <c r="AS30" s="1" t="s">
        <v>94</v>
      </c>
      <c r="AT30" s="2">
        <v>220</v>
      </c>
      <c r="AU30" s="2">
        <v>173</v>
      </c>
      <c r="AV30" s="2">
        <f t="shared" ref="AV30:AV48" si="8">AU30/AT30*100</f>
        <v>78.63636363636364</v>
      </c>
    </row>
    <row r="31" spans="1:48" x14ac:dyDescent="0.2">
      <c r="A31" s="1" t="s">
        <v>9</v>
      </c>
      <c r="B31" s="1">
        <v>4</v>
      </c>
      <c r="C31" s="2">
        <v>628</v>
      </c>
      <c r="D31" s="2">
        <v>408</v>
      </c>
      <c r="E31" s="2">
        <f t="shared" si="3"/>
        <v>64.968152866242036</v>
      </c>
      <c r="F31" s="2">
        <v>26.5</v>
      </c>
      <c r="G31" s="2">
        <v>13</v>
      </c>
      <c r="H31" s="2">
        <f t="shared" si="4"/>
        <v>49.056603773584904</v>
      </c>
      <c r="I31" s="2">
        <v>13</v>
      </c>
      <c r="K31" s="5">
        <v>125</v>
      </c>
      <c r="L31" s="1">
        <v>143</v>
      </c>
      <c r="M31" s="2">
        <v>106</v>
      </c>
      <c r="N31" s="2">
        <v>23.5</v>
      </c>
      <c r="O31" s="2">
        <f t="shared" si="5"/>
        <v>26.723404255319149</v>
      </c>
      <c r="P31" s="4">
        <v>1.7</v>
      </c>
      <c r="Q31" s="2">
        <v>5.5</v>
      </c>
      <c r="R31" s="2">
        <v>16.5</v>
      </c>
      <c r="S31" s="2">
        <v>14.5</v>
      </c>
      <c r="T31" s="2">
        <f t="shared" si="6"/>
        <v>38.060606060606062</v>
      </c>
      <c r="U31" s="2">
        <f t="shared" si="7"/>
        <v>1.1379310344827587</v>
      </c>
      <c r="V31" s="1">
        <v>9</v>
      </c>
      <c r="W31" s="1">
        <v>540</v>
      </c>
      <c r="X31" s="1" t="s">
        <v>89</v>
      </c>
      <c r="Z31" s="1">
        <v>5</v>
      </c>
      <c r="AA31" s="1" t="s">
        <v>97</v>
      </c>
      <c r="AB31" s="2">
        <v>1.5</v>
      </c>
      <c r="AE31" s="1" t="s">
        <v>96</v>
      </c>
      <c r="AF31" s="1" t="s">
        <v>141</v>
      </c>
      <c r="AL31" s="1">
        <v>10</v>
      </c>
      <c r="AM31" s="1" t="s">
        <v>90</v>
      </c>
      <c r="AN31" s="2">
        <v>3</v>
      </c>
      <c r="AO31" s="1" t="s">
        <v>91</v>
      </c>
      <c r="AP31" s="4">
        <v>2</v>
      </c>
      <c r="AQ31" s="1" t="s">
        <v>90</v>
      </c>
      <c r="AR31" s="1" t="s">
        <v>93</v>
      </c>
      <c r="AS31" s="1" t="s">
        <v>93</v>
      </c>
      <c r="AT31" s="2">
        <v>151</v>
      </c>
      <c r="AU31" s="2">
        <v>148</v>
      </c>
      <c r="AV31" s="2">
        <f t="shared" si="8"/>
        <v>98.013245033112582</v>
      </c>
    </row>
    <row r="32" spans="1:48" x14ac:dyDescent="0.2">
      <c r="A32" s="1" t="s">
        <v>9</v>
      </c>
      <c r="B32" s="1">
        <v>5</v>
      </c>
      <c r="C32" s="2">
        <v>652</v>
      </c>
      <c r="D32" s="2">
        <v>406</v>
      </c>
      <c r="E32" s="2">
        <f t="shared" si="3"/>
        <v>62.269938650306742</v>
      </c>
      <c r="F32" s="2">
        <v>26.5</v>
      </c>
      <c r="G32" s="2">
        <v>13</v>
      </c>
      <c r="H32" s="2">
        <f t="shared" si="4"/>
        <v>49.056603773584904</v>
      </c>
      <c r="I32" s="2">
        <v>12</v>
      </c>
      <c r="K32" s="5">
        <v>123</v>
      </c>
      <c r="L32" s="1">
        <v>149</v>
      </c>
      <c r="M32" s="2">
        <v>113</v>
      </c>
      <c r="N32" s="2">
        <v>20.5</v>
      </c>
      <c r="O32" s="2">
        <f t="shared" si="5"/>
        <v>31.804878048780488</v>
      </c>
      <c r="P32" s="4">
        <v>1.4</v>
      </c>
      <c r="Q32" s="2">
        <v>6</v>
      </c>
      <c r="R32" s="2">
        <v>19.5</v>
      </c>
      <c r="S32" s="2">
        <v>12.5</v>
      </c>
      <c r="T32" s="2">
        <f t="shared" si="6"/>
        <v>33.435897435897438</v>
      </c>
      <c r="U32" s="2">
        <f t="shared" si="7"/>
        <v>1.56</v>
      </c>
      <c r="V32" s="1">
        <v>10</v>
      </c>
      <c r="W32" s="1">
        <v>1020</v>
      </c>
      <c r="X32" s="1" t="s">
        <v>89</v>
      </c>
      <c r="Z32" s="1">
        <v>4</v>
      </c>
      <c r="AA32" s="1" t="s">
        <v>97</v>
      </c>
      <c r="AB32" s="2">
        <v>1.5</v>
      </c>
      <c r="AE32" s="1" t="s">
        <v>92</v>
      </c>
      <c r="AF32" s="1" t="s">
        <v>141</v>
      </c>
      <c r="AL32" s="1">
        <v>4</v>
      </c>
      <c r="AM32" s="1" t="s">
        <v>90</v>
      </c>
      <c r="AN32" s="2">
        <v>3</v>
      </c>
      <c r="AO32" s="1" t="s">
        <v>95</v>
      </c>
      <c r="AP32" s="4">
        <v>0</v>
      </c>
      <c r="AR32" s="1" t="s">
        <v>93</v>
      </c>
      <c r="AS32" s="1" t="s">
        <v>93</v>
      </c>
      <c r="AT32" s="2">
        <v>143</v>
      </c>
      <c r="AU32" s="2">
        <v>146</v>
      </c>
      <c r="AV32" s="2">
        <f t="shared" si="8"/>
        <v>102.09790209790211</v>
      </c>
    </row>
    <row r="33" spans="1:48" x14ac:dyDescent="0.2">
      <c r="A33" s="1" t="s">
        <v>142</v>
      </c>
      <c r="B33" s="1">
        <v>1</v>
      </c>
      <c r="C33" s="2">
        <v>716</v>
      </c>
      <c r="D33" s="2">
        <v>443</v>
      </c>
      <c r="E33" s="2">
        <f t="shared" si="3"/>
        <v>61.871508379888276</v>
      </c>
      <c r="F33" s="2">
        <v>27</v>
      </c>
      <c r="G33" s="2">
        <v>13.5</v>
      </c>
      <c r="H33" s="2">
        <f t="shared" si="4"/>
        <v>50</v>
      </c>
      <c r="I33" s="2">
        <v>11.5</v>
      </c>
      <c r="K33" s="5">
        <v>120</v>
      </c>
      <c r="L33" s="1">
        <v>144</v>
      </c>
      <c r="M33" s="2">
        <v>113</v>
      </c>
      <c r="N33" s="2">
        <v>24</v>
      </c>
      <c r="O33" s="2">
        <f t="shared" si="5"/>
        <v>29.833333333333332</v>
      </c>
      <c r="P33" s="4">
        <v>1.8</v>
      </c>
      <c r="Q33" s="2">
        <v>5.5</v>
      </c>
      <c r="R33" s="2">
        <v>21</v>
      </c>
      <c r="S33" s="2">
        <v>15</v>
      </c>
      <c r="T33" s="2">
        <f t="shared" si="6"/>
        <v>34.095238095238095</v>
      </c>
      <c r="U33" s="2">
        <f t="shared" si="7"/>
        <v>1.4</v>
      </c>
      <c r="V33" s="1">
        <v>9</v>
      </c>
      <c r="W33" s="1">
        <v>1080</v>
      </c>
      <c r="X33" s="1" t="s">
        <v>89</v>
      </c>
      <c r="Z33" s="1">
        <v>4</v>
      </c>
      <c r="AD33" s="2">
        <v>14</v>
      </c>
      <c r="AE33" s="1" t="s">
        <v>96</v>
      </c>
      <c r="AF33" s="1" t="s">
        <v>141</v>
      </c>
      <c r="AL33" s="1">
        <v>9</v>
      </c>
      <c r="AM33" s="1" t="s">
        <v>90</v>
      </c>
      <c r="AN33" s="2">
        <v>1</v>
      </c>
      <c r="AO33" s="1" t="s">
        <v>91</v>
      </c>
      <c r="AP33" s="4">
        <v>2.5</v>
      </c>
      <c r="AQ33" s="1" t="s">
        <v>90</v>
      </c>
      <c r="AR33" s="1" t="s">
        <v>94</v>
      </c>
      <c r="AS33" s="1" t="s">
        <v>94</v>
      </c>
      <c r="AT33" s="2">
        <v>137</v>
      </c>
      <c r="AU33" s="2">
        <v>134</v>
      </c>
      <c r="AV33" s="2">
        <f t="shared" si="8"/>
        <v>97.810218978102199</v>
      </c>
    </row>
    <row r="34" spans="1:48" x14ac:dyDescent="0.2">
      <c r="A34" s="1" t="s">
        <v>142</v>
      </c>
      <c r="B34" s="1">
        <v>2</v>
      </c>
      <c r="C34" s="2">
        <v>672</v>
      </c>
      <c r="D34" s="2">
        <v>419</v>
      </c>
      <c r="E34" s="2">
        <f t="shared" si="3"/>
        <v>62.351190476190474</v>
      </c>
      <c r="F34" s="2">
        <v>27</v>
      </c>
      <c r="G34" s="2">
        <v>13.5</v>
      </c>
      <c r="H34" s="2">
        <f t="shared" si="4"/>
        <v>50</v>
      </c>
      <c r="I34" s="2">
        <v>12</v>
      </c>
      <c r="K34" s="5">
        <v>131</v>
      </c>
      <c r="L34" s="1">
        <v>145</v>
      </c>
      <c r="M34" s="2">
        <v>117</v>
      </c>
      <c r="N34" s="2">
        <v>22.5</v>
      </c>
      <c r="O34" s="2">
        <f t="shared" si="5"/>
        <v>29.866666666666667</v>
      </c>
      <c r="P34" s="4">
        <v>2</v>
      </c>
      <c r="Q34" s="2">
        <v>5.5</v>
      </c>
      <c r="R34" s="2">
        <v>18.5</v>
      </c>
      <c r="S34" s="2">
        <v>15.5</v>
      </c>
      <c r="T34" s="2">
        <f t="shared" si="6"/>
        <v>36.324324324324323</v>
      </c>
      <c r="U34" s="2">
        <f t="shared" si="7"/>
        <v>1.1935483870967742</v>
      </c>
      <c r="V34" s="1">
        <v>7</v>
      </c>
      <c r="W34" s="1">
        <v>930</v>
      </c>
      <c r="X34" s="1" t="s">
        <v>89</v>
      </c>
      <c r="Z34" s="1">
        <v>4</v>
      </c>
      <c r="AB34" s="2">
        <v>1</v>
      </c>
      <c r="AE34" s="1" t="s">
        <v>92</v>
      </c>
      <c r="AF34" s="1" t="s">
        <v>141</v>
      </c>
      <c r="AL34" s="1">
        <v>7</v>
      </c>
      <c r="AM34" s="1" t="s">
        <v>0</v>
      </c>
      <c r="AN34" s="2">
        <v>0</v>
      </c>
      <c r="AO34" s="1" t="s">
        <v>91</v>
      </c>
      <c r="AP34" s="4">
        <v>2</v>
      </c>
      <c r="AQ34" s="1" t="s">
        <v>97</v>
      </c>
      <c r="AR34" s="1" t="s">
        <v>93</v>
      </c>
      <c r="AS34" s="1" t="s">
        <v>94</v>
      </c>
      <c r="AT34" s="2">
        <v>186</v>
      </c>
      <c r="AU34" s="2">
        <v>160</v>
      </c>
      <c r="AV34" s="2">
        <f t="shared" si="8"/>
        <v>86.021505376344081</v>
      </c>
    </row>
    <row r="35" spans="1:48" x14ac:dyDescent="0.2">
      <c r="A35" s="1" t="s">
        <v>142</v>
      </c>
      <c r="B35" s="1">
        <v>3</v>
      </c>
      <c r="C35" s="2">
        <v>637</v>
      </c>
      <c r="D35" s="2">
        <v>406</v>
      </c>
      <c r="E35" s="2">
        <f t="shared" si="3"/>
        <v>63.73626373626373</v>
      </c>
      <c r="F35" s="2">
        <v>25</v>
      </c>
      <c r="G35" s="2">
        <v>12</v>
      </c>
      <c r="H35" s="2">
        <f t="shared" si="4"/>
        <v>48</v>
      </c>
      <c r="I35" s="2">
        <v>10</v>
      </c>
      <c r="K35" s="5">
        <v>110</v>
      </c>
      <c r="L35" s="1">
        <v>130</v>
      </c>
      <c r="M35" s="2">
        <v>92</v>
      </c>
      <c r="N35" s="2">
        <v>22</v>
      </c>
      <c r="O35" s="2">
        <f t="shared" si="5"/>
        <v>28.954545454545453</v>
      </c>
      <c r="P35" s="4">
        <v>1.8</v>
      </c>
      <c r="Q35" s="2">
        <v>5.5</v>
      </c>
      <c r="R35" s="2">
        <v>17</v>
      </c>
      <c r="S35" s="2">
        <v>14.5</v>
      </c>
      <c r="T35" s="2">
        <f t="shared" si="6"/>
        <v>37.470588235294116</v>
      </c>
      <c r="U35" s="2">
        <f t="shared" si="7"/>
        <v>1.1724137931034482</v>
      </c>
      <c r="V35" s="1">
        <v>9</v>
      </c>
      <c r="W35" s="1">
        <v>870</v>
      </c>
      <c r="X35" s="1" t="s">
        <v>89</v>
      </c>
      <c r="Z35" s="1">
        <v>4</v>
      </c>
      <c r="AB35" s="2">
        <v>1.5</v>
      </c>
      <c r="AE35" s="1" t="s">
        <v>92</v>
      </c>
      <c r="AF35" s="1" t="s">
        <v>141</v>
      </c>
      <c r="AL35" s="1">
        <v>6</v>
      </c>
      <c r="AM35" s="1" t="s">
        <v>90</v>
      </c>
      <c r="AN35" s="2">
        <v>2</v>
      </c>
      <c r="AO35" s="1" t="s">
        <v>91</v>
      </c>
      <c r="AP35" s="4">
        <v>1</v>
      </c>
      <c r="AQ35" s="1" t="s">
        <v>97</v>
      </c>
      <c r="AR35" s="1" t="s">
        <v>94</v>
      </c>
      <c r="AS35" s="1" t="s">
        <v>93</v>
      </c>
      <c r="AT35" s="2">
        <v>198</v>
      </c>
      <c r="AU35" s="2">
        <v>164</v>
      </c>
      <c r="AV35" s="2">
        <f t="shared" si="8"/>
        <v>82.828282828282823</v>
      </c>
    </row>
    <row r="36" spans="1:48" x14ac:dyDescent="0.2">
      <c r="A36" s="1" t="s">
        <v>142</v>
      </c>
      <c r="B36" s="1">
        <v>4</v>
      </c>
      <c r="C36" s="2">
        <v>649</v>
      </c>
      <c r="D36" s="2">
        <v>401</v>
      </c>
      <c r="E36" s="2">
        <f t="shared" si="3"/>
        <v>61.787365177195689</v>
      </c>
      <c r="F36" s="2">
        <v>27.5</v>
      </c>
      <c r="G36" s="2">
        <v>13.5</v>
      </c>
      <c r="H36" s="2">
        <f t="shared" si="4"/>
        <v>49.090909090909093</v>
      </c>
      <c r="I36" s="2">
        <v>11</v>
      </c>
      <c r="K36" s="5">
        <v>116</v>
      </c>
      <c r="L36" s="1">
        <v>138</v>
      </c>
      <c r="M36" s="2">
        <v>110</v>
      </c>
      <c r="N36" s="2">
        <v>23</v>
      </c>
      <c r="O36" s="2">
        <f t="shared" si="5"/>
        <v>28.217391304347824</v>
      </c>
      <c r="P36" s="4">
        <v>1.8</v>
      </c>
      <c r="Q36" s="2">
        <v>5</v>
      </c>
      <c r="R36" s="2">
        <v>18</v>
      </c>
      <c r="S36" s="2">
        <v>14</v>
      </c>
      <c r="T36" s="2">
        <f t="shared" si="6"/>
        <v>36.055555555555557</v>
      </c>
      <c r="U36" s="2">
        <f t="shared" si="7"/>
        <v>1.2857142857142858</v>
      </c>
      <c r="V36" s="1">
        <v>9</v>
      </c>
      <c r="W36" s="1">
        <v>1020</v>
      </c>
      <c r="X36" s="1" t="s">
        <v>89</v>
      </c>
      <c r="AB36" s="2">
        <v>1</v>
      </c>
      <c r="AE36" s="1" t="s">
        <v>96</v>
      </c>
      <c r="AF36" s="1" t="s">
        <v>141</v>
      </c>
      <c r="AL36" s="1">
        <v>6</v>
      </c>
      <c r="AM36" s="1" t="s">
        <v>0</v>
      </c>
      <c r="AN36" s="2">
        <v>0</v>
      </c>
      <c r="AO36" s="1" t="s">
        <v>91</v>
      </c>
      <c r="AP36" s="4">
        <v>1</v>
      </c>
      <c r="AQ36" s="1" t="s">
        <v>97</v>
      </c>
      <c r="AR36" s="1" t="s">
        <v>93</v>
      </c>
      <c r="AS36" s="1" t="s">
        <v>93</v>
      </c>
      <c r="AT36" s="2">
        <v>175</v>
      </c>
      <c r="AU36" s="2">
        <v>155</v>
      </c>
      <c r="AV36" s="2">
        <f t="shared" si="8"/>
        <v>88.571428571428569</v>
      </c>
    </row>
    <row r="37" spans="1:48" x14ac:dyDescent="0.2">
      <c r="A37" s="1" t="s">
        <v>142</v>
      </c>
      <c r="B37" s="1">
        <v>5</v>
      </c>
      <c r="C37" s="2">
        <v>662</v>
      </c>
      <c r="D37" s="2">
        <v>422</v>
      </c>
      <c r="E37" s="2">
        <f t="shared" si="3"/>
        <v>63.746223564954683</v>
      </c>
      <c r="F37" s="2">
        <v>25.5</v>
      </c>
      <c r="G37" s="2">
        <v>12</v>
      </c>
      <c r="H37" s="2">
        <f t="shared" si="4"/>
        <v>47.058823529411761</v>
      </c>
      <c r="I37" s="2">
        <v>10</v>
      </c>
      <c r="K37" s="5">
        <v>114</v>
      </c>
      <c r="L37" s="1">
        <v>145</v>
      </c>
      <c r="M37" s="2">
        <v>115</v>
      </c>
      <c r="N37" s="2">
        <v>24</v>
      </c>
      <c r="O37" s="2">
        <f t="shared" si="5"/>
        <v>27.583333333333332</v>
      </c>
      <c r="P37" s="4">
        <v>1.9</v>
      </c>
      <c r="Q37" s="2">
        <v>5.5</v>
      </c>
      <c r="R37" s="2">
        <v>17</v>
      </c>
      <c r="S37" s="2">
        <v>17</v>
      </c>
      <c r="T37" s="2">
        <f t="shared" si="6"/>
        <v>38.941176470588232</v>
      </c>
      <c r="U37" s="2">
        <f t="shared" si="7"/>
        <v>1</v>
      </c>
      <c r="V37" s="1">
        <v>8</v>
      </c>
      <c r="W37" s="1">
        <v>900</v>
      </c>
      <c r="X37" s="1" t="s">
        <v>89</v>
      </c>
      <c r="AB37" s="2">
        <v>1.5</v>
      </c>
      <c r="AD37" s="2">
        <v>15</v>
      </c>
      <c r="AE37" s="1" t="s">
        <v>92</v>
      </c>
      <c r="AF37" s="1" t="s">
        <v>141</v>
      </c>
      <c r="AI37" s="1" t="s">
        <v>143</v>
      </c>
      <c r="AL37" s="1">
        <v>8</v>
      </c>
      <c r="AM37" s="1" t="s">
        <v>90</v>
      </c>
      <c r="AN37" s="2">
        <v>2.5</v>
      </c>
      <c r="AO37" s="1" t="s">
        <v>91</v>
      </c>
      <c r="AP37" s="4">
        <v>1</v>
      </c>
      <c r="AQ37" s="1" t="s">
        <v>97</v>
      </c>
      <c r="AR37" s="1" t="s">
        <v>93</v>
      </c>
      <c r="AS37" s="1" t="s">
        <v>93</v>
      </c>
      <c r="AT37" s="2">
        <v>168</v>
      </c>
      <c r="AU37" s="2">
        <v>177</v>
      </c>
      <c r="AV37" s="2">
        <f t="shared" si="8"/>
        <v>105.35714285714286</v>
      </c>
    </row>
    <row r="38" spans="1:48" x14ac:dyDescent="0.2">
      <c r="A38" s="1" t="s">
        <v>13</v>
      </c>
      <c r="B38" s="1">
        <v>1</v>
      </c>
      <c r="C38" s="2">
        <v>635</v>
      </c>
      <c r="D38" s="2">
        <v>398</v>
      </c>
      <c r="E38" s="2">
        <f t="shared" si="3"/>
        <v>62.677165354330711</v>
      </c>
      <c r="F38" s="2">
        <v>26</v>
      </c>
      <c r="G38" s="2">
        <v>13</v>
      </c>
      <c r="H38" s="2">
        <f t="shared" si="4"/>
        <v>50</v>
      </c>
      <c r="I38" s="2">
        <v>10</v>
      </c>
      <c r="K38" s="5">
        <v>120</v>
      </c>
      <c r="L38" s="1">
        <v>146</v>
      </c>
      <c r="M38" s="2">
        <v>105</v>
      </c>
      <c r="N38" s="2">
        <v>24.5</v>
      </c>
      <c r="O38" s="2">
        <f t="shared" si="5"/>
        <v>25.918367346938776</v>
      </c>
      <c r="P38" s="4">
        <v>2</v>
      </c>
      <c r="Q38" s="2">
        <v>5.5</v>
      </c>
      <c r="R38" s="2">
        <v>19</v>
      </c>
      <c r="S38" s="2">
        <v>14.5</v>
      </c>
      <c r="T38" s="2">
        <f t="shared" si="6"/>
        <v>33.421052631578945</v>
      </c>
      <c r="U38" s="2">
        <f t="shared" si="7"/>
        <v>1.3103448275862069</v>
      </c>
      <c r="V38" s="1">
        <v>10</v>
      </c>
      <c r="W38" s="1">
        <v>810</v>
      </c>
      <c r="X38" s="1" t="s">
        <v>89</v>
      </c>
      <c r="Z38" s="1">
        <v>5</v>
      </c>
      <c r="AA38" s="1" t="s">
        <v>97</v>
      </c>
      <c r="AB38" s="2">
        <v>1.5</v>
      </c>
      <c r="AE38" s="1" t="s">
        <v>92</v>
      </c>
      <c r="AF38" s="1" t="s">
        <v>141</v>
      </c>
      <c r="AI38" s="1" t="s">
        <v>97</v>
      </c>
      <c r="AL38" s="1">
        <v>9</v>
      </c>
      <c r="AM38" s="1" t="s">
        <v>90</v>
      </c>
      <c r="AN38" s="2">
        <v>1</v>
      </c>
      <c r="AO38" s="1" t="s">
        <v>91</v>
      </c>
      <c r="AP38" s="4">
        <v>2</v>
      </c>
      <c r="AQ38" s="1" t="s">
        <v>97</v>
      </c>
      <c r="AR38" s="1" t="s">
        <v>93</v>
      </c>
      <c r="AS38" s="1" t="s">
        <v>93</v>
      </c>
      <c r="AT38" s="2">
        <v>152</v>
      </c>
      <c r="AU38" s="2">
        <v>138</v>
      </c>
      <c r="AV38" s="2">
        <f t="shared" si="8"/>
        <v>90.789473684210535</v>
      </c>
    </row>
    <row r="39" spans="1:48" x14ac:dyDescent="0.2">
      <c r="A39" s="1" t="s">
        <v>13</v>
      </c>
      <c r="B39" s="1">
        <v>2</v>
      </c>
      <c r="C39" s="2">
        <v>652</v>
      </c>
      <c r="D39" s="2">
        <v>409</v>
      </c>
      <c r="E39" s="2">
        <f t="shared" si="3"/>
        <v>62.730061349693258</v>
      </c>
      <c r="F39" s="2">
        <v>26</v>
      </c>
      <c r="G39" s="2">
        <v>12.5</v>
      </c>
      <c r="H39" s="2">
        <f t="shared" si="4"/>
        <v>48.07692307692308</v>
      </c>
      <c r="I39" s="2">
        <v>9</v>
      </c>
      <c r="K39" s="5">
        <v>115</v>
      </c>
      <c r="L39" s="1">
        <v>139</v>
      </c>
      <c r="M39" s="2">
        <v>110</v>
      </c>
      <c r="N39" s="2">
        <v>21.5</v>
      </c>
      <c r="O39" s="2">
        <f t="shared" si="5"/>
        <v>30.325581395348838</v>
      </c>
      <c r="P39" s="4">
        <v>1.8</v>
      </c>
      <c r="Q39" s="2">
        <v>5.5</v>
      </c>
      <c r="R39" s="2">
        <v>17.5</v>
      </c>
      <c r="S39" s="2">
        <v>12.5</v>
      </c>
      <c r="T39" s="2">
        <f t="shared" si="6"/>
        <v>37.25714285714286</v>
      </c>
      <c r="U39" s="2">
        <f t="shared" si="7"/>
        <v>1.4</v>
      </c>
      <c r="V39" s="1">
        <v>9</v>
      </c>
      <c r="W39" s="1">
        <v>900</v>
      </c>
      <c r="X39" s="1" t="s">
        <v>89</v>
      </c>
      <c r="Y39" s="1" t="s">
        <v>97</v>
      </c>
      <c r="AB39" s="2">
        <v>2</v>
      </c>
      <c r="AE39" s="1" t="s">
        <v>92</v>
      </c>
      <c r="AF39" s="1" t="s">
        <v>141</v>
      </c>
      <c r="AI39" s="1" t="s">
        <v>97</v>
      </c>
      <c r="AL39" s="1">
        <v>9</v>
      </c>
      <c r="AM39" s="1" t="s">
        <v>0</v>
      </c>
      <c r="AN39" s="2">
        <v>0</v>
      </c>
      <c r="AO39" s="1" t="s">
        <v>91</v>
      </c>
      <c r="AP39" s="4">
        <v>2</v>
      </c>
      <c r="AQ39" s="1" t="s">
        <v>97</v>
      </c>
      <c r="AR39" s="1" t="s">
        <v>93</v>
      </c>
      <c r="AS39" s="1" t="s">
        <v>93</v>
      </c>
      <c r="AT39" s="2">
        <v>182</v>
      </c>
      <c r="AU39" s="2">
        <v>187</v>
      </c>
      <c r="AV39" s="2">
        <f t="shared" si="8"/>
        <v>102.74725274725273</v>
      </c>
    </row>
    <row r="40" spans="1:48" x14ac:dyDescent="0.2">
      <c r="A40" s="1" t="s">
        <v>13</v>
      </c>
      <c r="B40" s="1">
        <v>4</v>
      </c>
      <c r="C40" s="2">
        <v>659</v>
      </c>
      <c r="D40" s="2">
        <v>420</v>
      </c>
      <c r="E40" s="2">
        <f t="shared" si="3"/>
        <v>63.732928679817903</v>
      </c>
      <c r="F40" s="2">
        <v>26</v>
      </c>
      <c r="G40" s="2">
        <v>12.5</v>
      </c>
      <c r="H40" s="2">
        <f t="shared" si="4"/>
        <v>48.07692307692308</v>
      </c>
      <c r="I40" s="2">
        <v>11</v>
      </c>
      <c r="K40" s="5">
        <v>117</v>
      </c>
      <c r="L40" s="1">
        <v>144</v>
      </c>
      <c r="M40" s="2">
        <v>115</v>
      </c>
      <c r="N40" s="2">
        <v>20</v>
      </c>
      <c r="O40" s="2">
        <f t="shared" si="5"/>
        <v>32.950000000000003</v>
      </c>
      <c r="P40" s="4">
        <v>1.5</v>
      </c>
      <c r="Q40" s="2">
        <v>4.5</v>
      </c>
      <c r="R40" s="2">
        <v>18</v>
      </c>
      <c r="S40" s="2">
        <v>12.5</v>
      </c>
      <c r="T40" s="2">
        <f t="shared" si="6"/>
        <v>36.611111111111114</v>
      </c>
      <c r="U40" s="2">
        <f t="shared" si="7"/>
        <v>1.44</v>
      </c>
      <c r="V40" s="1">
        <v>8</v>
      </c>
      <c r="W40" s="1">
        <v>1170</v>
      </c>
      <c r="X40" s="1" t="s">
        <v>89</v>
      </c>
      <c r="Y40" s="1" t="s">
        <v>97</v>
      </c>
      <c r="Z40" s="1">
        <v>4</v>
      </c>
      <c r="AA40" s="1" t="s">
        <v>97</v>
      </c>
      <c r="AB40" s="2">
        <v>1.5</v>
      </c>
      <c r="AE40" s="1" t="s">
        <v>96</v>
      </c>
      <c r="AF40" s="1" t="s">
        <v>141</v>
      </c>
      <c r="AL40" s="1">
        <v>7</v>
      </c>
      <c r="AM40" s="1" t="s">
        <v>90</v>
      </c>
      <c r="AN40" s="2">
        <v>1</v>
      </c>
      <c r="AO40" s="1" t="s">
        <v>91</v>
      </c>
      <c r="AP40" s="4">
        <v>1.5</v>
      </c>
      <c r="AQ40" s="1" t="s">
        <v>97</v>
      </c>
      <c r="AR40" s="1" t="s">
        <v>93</v>
      </c>
      <c r="AS40" s="1" t="s">
        <v>94</v>
      </c>
      <c r="AT40" s="2">
        <v>147</v>
      </c>
      <c r="AU40" s="2">
        <v>148</v>
      </c>
      <c r="AV40" s="2">
        <f t="shared" si="8"/>
        <v>100.68027210884354</v>
      </c>
    </row>
    <row r="41" spans="1:48" x14ac:dyDescent="0.2">
      <c r="A41" s="1" t="s">
        <v>13</v>
      </c>
      <c r="B41" s="1">
        <v>5</v>
      </c>
      <c r="C41" s="2">
        <v>685</v>
      </c>
      <c r="D41" s="2">
        <v>427</v>
      </c>
      <c r="E41" s="2">
        <f t="shared" si="3"/>
        <v>62.335766423357661</v>
      </c>
      <c r="F41" s="2">
        <v>26.5</v>
      </c>
      <c r="G41" s="2">
        <v>14</v>
      </c>
      <c r="H41" s="2">
        <f t="shared" si="4"/>
        <v>52.830188679245282</v>
      </c>
      <c r="I41" s="2">
        <v>11</v>
      </c>
      <c r="K41" s="5">
        <v>125</v>
      </c>
      <c r="L41" s="1">
        <v>148</v>
      </c>
      <c r="M41" s="2">
        <v>101</v>
      </c>
      <c r="N41" s="2">
        <v>21.5</v>
      </c>
      <c r="O41" s="2">
        <f t="shared" si="5"/>
        <v>31.86046511627907</v>
      </c>
      <c r="P41" s="4">
        <v>2</v>
      </c>
      <c r="Q41" s="2">
        <v>5</v>
      </c>
      <c r="R41" s="2">
        <v>18</v>
      </c>
      <c r="S41" s="2">
        <v>14</v>
      </c>
      <c r="T41" s="2">
        <f t="shared" si="6"/>
        <v>38.055555555555557</v>
      </c>
      <c r="U41" s="2">
        <f t="shared" si="7"/>
        <v>1.2857142857142858</v>
      </c>
      <c r="V41" s="1">
        <v>10</v>
      </c>
      <c r="W41" s="1">
        <v>1020</v>
      </c>
      <c r="X41" s="1" t="s">
        <v>89</v>
      </c>
      <c r="AE41" s="1" t="s">
        <v>92</v>
      </c>
      <c r="AF41" s="1" t="s">
        <v>141</v>
      </c>
      <c r="AI41" s="1" t="s">
        <v>143</v>
      </c>
      <c r="AL41" s="1">
        <v>6</v>
      </c>
      <c r="AM41" s="1" t="s">
        <v>0</v>
      </c>
      <c r="AN41" s="2">
        <v>0</v>
      </c>
      <c r="AO41" s="1" t="s">
        <v>91</v>
      </c>
      <c r="AP41" s="4">
        <v>1</v>
      </c>
      <c r="AQ41" s="1" t="s">
        <v>97</v>
      </c>
      <c r="AR41" s="1" t="s">
        <v>93</v>
      </c>
      <c r="AS41" s="1" t="s">
        <v>93</v>
      </c>
      <c r="AT41" s="2">
        <v>166</v>
      </c>
      <c r="AU41" s="2">
        <v>145</v>
      </c>
      <c r="AV41" s="2">
        <f t="shared" si="8"/>
        <v>87.349397590361448</v>
      </c>
    </row>
    <row r="42" spans="1:48" x14ac:dyDescent="0.2">
      <c r="A42" s="1" t="s">
        <v>145</v>
      </c>
      <c r="B42" s="1">
        <v>1</v>
      </c>
      <c r="C42" s="2">
        <v>704</v>
      </c>
      <c r="D42" s="2">
        <v>449</v>
      </c>
      <c r="E42" s="2">
        <f t="shared" si="3"/>
        <v>63.778409090909093</v>
      </c>
      <c r="F42" s="2">
        <v>26.5</v>
      </c>
      <c r="G42" s="2">
        <v>12.5</v>
      </c>
      <c r="H42" s="2">
        <f t="shared" si="4"/>
        <v>47.169811320754718</v>
      </c>
      <c r="I42" s="2">
        <v>11</v>
      </c>
      <c r="K42" s="5">
        <v>113</v>
      </c>
      <c r="L42" s="1">
        <v>137</v>
      </c>
      <c r="M42" s="2">
        <v>113</v>
      </c>
      <c r="N42" s="2">
        <v>22</v>
      </c>
      <c r="O42" s="2">
        <f t="shared" si="5"/>
        <v>32</v>
      </c>
      <c r="P42" s="4">
        <v>1.7</v>
      </c>
      <c r="Q42" s="2">
        <v>5</v>
      </c>
      <c r="R42" s="2">
        <v>17.5</v>
      </c>
      <c r="S42" s="2">
        <v>15</v>
      </c>
      <c r="T42" s="2">
        <f t="shared" si="6"/>
        <v>40.228571428571428</v>
      </c>
      <c r="U42" s="2">
        <f t="shared" si="7"/>
        <v>1.1666666666666667</v>
      </c>
      <c r="V42" s="1">
        <v>8</v>
      </c>
      <c r="W42" s="1">
        <v>900</v>
      </c>
      <c r="X42" s="1" t="s">
        <v>89</v>
      </c>
      <c r="Z42" s="1">
        <v>5</v>
      </c>
      <c r="AB42" s="2">
        <v>1</v>
      </c>
      <c r="AD42" s="2">
        <v>13</v>
      </c>
      <c r="AE42" s="1" t="s">
        <v>92</v>
      </c>
      <c r="AF42" s="1" t="s">
        <v>141</v>
      </c>
      <c r="AL42" s="1">
        <v>6</v>
      </c>
      <c r="AM42" s="1" t="s">
        <v>0</v>
      </c>
      <c r="AN42" s="2">
        <v>0</v>
      </c>
      <c r="AO42" s="1" t="s">
        <v>95</v>
      </c>
      <c r="AP42" s="4">
        <v>0</v>
      </c>
      <c r="AR42" s="1" t="s">
        <v>93</v>
      </c>
      <c r="AS42" s="1" t="s">
        <v>93</v>
      </c>
      <c r="AT42" s="2">
        <v>166</v>
      </c>
      <c r="AU42" s="2">
        <v>151</v>
      </c>
      <c r="AV42" s="2">
        <f t="shared" si="8"/>
        <v>90.963855421686745</v>
      </c>
    </row>
    <row r="43" spans="1:48" x14ac:dyDescent="0.2">
      <c r="A43" s="1" t="s">
        <v>145</v>
      </c>
      <c r="B43" s="1">
        <v>3</v>
      </c>
      <c r="C43" s="2">
        <v>682</v>
      </c>
      <c r="D43" s="2">
        <v>432</v>
      </c>
      <c r="E43" s="2">
        <f t="shared" si="3"/>
        <v>63.343108504398828</v>
      </c>
      <c r="F43" s="2">
        <v>25</v>
      </c>
      <c r="G43" s="2">
        <v>12</v>
      </c>
      <c r="H43" s="2">
        <f t="shared" si="4"/>
        <v>48</v>
      </c>
      <c r="I43" s="2">
        <v>12</v>
      </c>
      <c r="K43" s="5">
        <v>120</v>
      </c>
      <c r="L43" s="1">
        <v>133</v>
      </c>
      <c r="M43" s="2">
        <v>108</v>
      </c>
      <c r="N43" s="2">
        <v>30.5</v>
      </c>
      <c r="O43" s="2">
        <f t="shared" si="5"/>
        <v>22.360655737704917</v>
      </c>
      <c r="P43" s="4">
        <v>2.1</v>
      </c>
      <c r="Q43" s="2">
        <v>5.5</v>
      </c>
      <c r="R43" s="2">
        <v>17.5</v>
      </c>
      <c r="S43" s="2">
        <v>15</v>
      </c>
      <c r="T43" s="2">
        <f t="shared" si="6"/>
        <v>38.971428571428568</v>
      </c>
      <c r="U43" s="2">
        <f t="shared" si="7"/>
        <v>1.1666666666666667</v>
      </c>
      <c r="V43" s="1">
        <v>7</v>
      </c>
      <c r="W43" s="1">
        <v>990</v>
      </c>
      <c r="X43" s="1" t="s">
        <v>89</v>
      </c>
      <c r="Z43" s="1">
        <v>5</v>
      </c>
      <c r="AB43" s="2">
        <v>1.5</v>
      </c>
      <c r="AE43" s="1" t="s">
        <v>92</v>
      </c>
      <c r="AF43" s="1" t="s">
        <v>141</v>
      </c>
      <c r="AL43" s="1">
        <v>10</v>
      </c>
      <c r="AM43" s="1" t="s">
        <v>0</v>
      </c>
      <c r="AN43" s="2">
        <v>0</v>
      </c>
      <c r="AO43" s="1" t="s">
        <v>91</v>
      </c>
      <c r="AP43" s="4">
        <v>2</v>
      </c>
      <c r="AQ43" s="1" t="s">
        <v>97</v>
      </c>
      <c r="AR43" s="1" t="s">
        <v>93</v>
      </c>
      <c r="AS43" s="1" t="s">
        <v>94</v>
      </c>
      <c r="AT43" s="2">
        <v>164</v>
      </c>
      <c r="AU43" s="2">
        <v>138</v>
      </c>
      <c r="AV43" s="2">
        <f t="shared" si="8"/>
        <v>84.146341463414629</v>
      </c>
    </row>
    <row r="44" spans="1:48" x14ac:dyDescent="0.2">
      <c r="A44" s="1" t="s">
        <v>145</v>
      </c>
      <c r="B44" s="1">
        <v>4</v>
      </c>
      <c r="C44" s="2">
        <v>670</v>
      </c>
      <c r="D44" s="2">
        <v>419</v>
      </c>
      <c r="E44" s="2">
        <f t="shared" si="3"/>
        <v>62.537313432835816</v>
      </c>
      <c r="F44" s="2">
        <v>26</v>
      </c>
      <c r="G44" s="2">
        <v>12.5</v>
      </c>
      <c r="H44" s="2">
        <f t="shared" si="4"/>
        <v>48.07692307692308</v>
      </c>
      <c r="I44" s="2">
        <v>11</v>
      </c>
      <c r="K44" s="5">
        <v>121</v>
      </c>
      <c r="L44" s="1">
        <v>147</v>
      </c>
      <c r="M44" s="2">
        <v>106</v>
      </c>
      <c r="N44" s="2">
        <v>23.5</v>
      </c>
      <c r="O44" s="2">
        <f t="shared" si="5"/>
        <v>28.51063829787234</v>
      </c>
      <c r="P44" s="4">
        <v>1.7</v>
      </c>
      <c r="Q44" s="2">
        <v>5.5</v>
      </c>
      <c r="R44" s="2">
        <v>17</v>
      </c>
      <c r="S44" s="2">
        <v>14</v>
      </c>
      <c r="T44" s="2">
        <f t="shared" si="6"/>
        <v>39.411764705882355</v>
      </c>
      <c r="U44" s="2">
        <f t="shared" si="7"/>
        <v>1.2142857142857142</v>
      </c>
      <c r="V44" s="1">
        <v>7</v>
      </c>
      <c r="W44" s="1">
        <v>1110</v>
      </c>
      <c r="X44" s="1" t="s">
        <v>89</v>
      </c>
      <c r="Z44" s="1">
        <v>5</v>
      </c>
      <c r="AA44" s="1" t="s">
        <v>97</v>
      </c>
      <c r="AB44" s="2">
        <v>1</v>
      </c>
      <c r="AC44" s="1">
        <v>5</v>
      </c>
      <c r="AD44" s="2">
        <v>12</v>
      </c>
      <c r="AE44" s="1" t="s">
        <v>92</v>
      </c>
      <c r="AF44" s="1" t="s">
        <v>141</v>
      </c>
      <c r="AL44" s="1">
        <v>8</v>
      </c>
      <c r="AM44" s="1" t="s">
        <v>90</v>
      </c>
      <c r="AN44" s="2">
        <v>2</v>
      </c>
      <c r="AO44" s="1" t="s">
        <v>91</v>
      </c>
      <c r="AP44" s="4">
        <v>3</v>
      </c>
      <c r="AQ44" s="1" t="s">
        <v>97</v>
      </c>
      <c r="AR44" s="1" t="s">
        <v>93</v>
      </c>
      <c r="AS44" s="1" t="s">
        <v>94</v>
      </c>
      <c r="AT44" s="2">
        <v>159</v>
      </c>
      <c r="AU44" s="2">
        <v>137</v>
      </c>
      <c r="AV44" s="2">
        <f t="shared" si="8"/>
        <v>86.163522012578625</v>
      </c>
    </row>
    <row r="45" spans="1:48" x14ac:dyDescent="0.2">
      <c r="A45" s="1" t="s">
        <v>146</v>
      </c>
      <c r="B45" s="1">
        <v>1</v>
      </c>
      <c r="C45" s="2">
        <v>650</v>
      </c>
      <c r="D45" s="2">
        <v>403</v>
      </c>
      <c r="E45" s="2">
        <f t="shared" si="3"/>
        <v>62</v>
      </c>
      <c r="F45" s="2">
        <v>25.5</v>
      </c>
      <c r="G45" s="2">
        <v>12.5</v>
      </c>
      <c r="H45" s="2">
        <f t="shared" si="4"/>
        <v>49.019607843137251</v>
      </c>
      <c r="I45" s="2">
        <v>12</v>
      </c>
      <c r="K45" s="5">
        <v>113</v>
      </c>
      <c r="L45" s="1">
        <v>138</v>
      </c>
      <c r="M45" s="2">
        <v>109</v>
      </c>
      <c r="N45" s="2">
        <v>24.5</v>
      </c>
      <c r="O45" s="2">
        <f t="shared" si="5"/>
        <v>26.530612244897959</v>
      </c>
      <c r="P45" s="4">
        <v>1.8</v>
      </c>
      <c r="Q45" s="2">
        <v>5</v>
      </c>
      <c r="R45" s="2">
        <v>18</v>
      </c>
      <c r="S45" s="2">
        <v>14</v>
      </c>
      <c r="T45" s="2">
        <f t="shared" si="6"/>
        <v>36.111111111111114</v>
      </c>
      <c r="U45" s="2">
        <f t="shared" si="7"/>
        <v>1.2857142857142858</v>
      </c>
      <c r="V45" s="1">
        <v>10</v>
      </c>
      <c r="W45" s="1">
        <v>1170</v>
      </c>
      <c r="X45" s="1" t="s">
        <v>89</v>
      </c>
      <c r="Z45" s="1">
        <v>5</v>
      </c>
      <c r="AA45" s="1" t="s">
        <v>97</v>
      </c>
      <c r="AB45" s="2">
        <v>1</v>
      </c>
      <c r="AD45" s="2">
        <v>14</v>
      </c>
      <c r="AE45" s="1" t="s">
        <v>92</v>
      </c>
      <c r="AF45" s="1" t="s">
        <v>141</v>
      </c>
      <c r="AL45" s="1">
        <v>7</v>
      </c>
      <c r="AM45" s="1" t="s">
        <v>90</v>
      </c>
      <c r="AN45" s="2">
        <v>1</v>
      </c>
      <c r="AO45" s="1" t="s">
        <v>95</v>
      </c>
      <c r="AP45" s="4">
        <v>0</v>
      </c>
      <c r="AR45" s="1" t="s">
        <v>94</v>
      </c>
      <c r="AS45" s="1" t="s">
        <v>93</v>
      </c>
      <c r="AT45" s="2">
        <v>133</v>
      </c>
      <c r="AU45" s="2">
        <v>112</v>
      </c>
      <c r="AV45" s="2">
        <f t="shared" si="8"/>
        <v>84.210526315789465</v>
      </c>
    </row>
    <row r="46" spans="1:48" x14ac:dyDescent="0.2">
      <c r="A46" s="1" t="s">
        <v>146</v>
      </c>
      <c r="B46" s="1">
        <v>2</v>
      </c>
      <c r="C46" s="2">
        <v>639</v>
      </c>
      <c r="D46" s="2">
        <v>408</v>
      </c>
      <c r="E46" s="2">
        <f t="shared" si="3"/>
        <v>63.84976525821596</v>
      </c>
      <c r="F46" s="2">
        <v>25</v>
      </c>
      <c r="G46" s="2">
        <v>12</v>
      </c>
      <c r="H46" s="2">
        <f t="shared" si="4"/>
        <v>48</v>
      </c>
      <c r="I46" s="2">
        <v>10</v>
      </c>
      <c r="K46" s="5">
        <v>117</v>
      </c>
      <c r="L46" s="1">
        <v>151</v>
      </c>
      <c r="M46" s="2">
        <v>103</v>
      </c>
      <c r="N46" s="2">
        <v>19</v>
      </c>
      <c r="O46" s="2">
        <f t="shared" si="5"/>
        <v>33.631578947368418</v>
      </c>
      <c r="P46" s="4">
        <v>1.8</v>
      </c>
      <c r="Q46" s="2">
        <v>5</v>
      </c>
      <c r="R46" s="2">
        <v>17.5</v>
      </c>
      <c r="S46" s="2">
        <v>13.5</v>
      </c>
      <c r="T46" s="2">
        <f t="shared" si="6"/>
        <v>36.514285714285712</v>
      </c>
      <c r="U46" s="2">
        <f t="shared" si="7"/>
        <v>1.2962962962962963</v>
      </c>
      <c r="V46" s="1">
        <v>9</v>
      </c>
      <c r="W46" s="1">
        <v>930</v>
      </c>
      <c r="X46" s="1" t="s">
        <v>89</v>
      </c>
      <c r="Z46" s="1">
        <v>5</v>
      </c>
      <c r="AA46" s="1" t="s">
        <v>97</v>
      </c>
      <c r="AB46" s="2">
        <v>1.5</v>
      </c>
      <c r="AE46" s="1" t="s">
        <v>96</v>
      </c>
      <c r="AF46" s="1" t="s">
        <v>141</v>
      </c>
      <c r="AL46" s="1">
        <v>5</v>
      </c>
      <c r="AM46" s="1" t="s">
        <v>90</v>
      </c>
      <c r="AN46" s="2">
        <v>1</v>
      </c>
      <c r="AO46" s="1" t="s">
        <v>91</v>
      </c>
      <c r="AP46" s="4">
        <v>2</v>
      </c>
      <c r="AQ46" s="1" t="s">
        <v>90</v>
      </c>
      <c r="AR46" s="1" t="s">
        <v>93</v>
      </c>
      <c r="AS46" s="1" t="s">
        <v>93</v>
      </c>
      <c r="AT46" s="2">
        <v>158</v>
      </c>
      <c r="AU46" s="2">
        <v>180</v>
      </c>
      <c r="AV46" s="2">
        <f t="shared" si="8"/>
        <v>113.9240506329114</v>
      </c>
    </row>
    <row r="47" spans="1:48" x14ac:dyDescent="0.2">
      <c r="A47" s="1" t="s">
        <v>146</v>
      </c>
      <c r="B47" s="1">
        <v>3</v>
      </c>
      <c r="C47" s="2">
        <v>724</v>
      </c>
      <c r="D47" s="2">
        <v>444</v>
      </c>
      <c r="E47" s="2">
        <f t="shared" si="3"/>
        <v>61.325966850828728</v>
      </c>
      <c r="F47" s="2">
        <v>26</v>
      </c>
      <c r="G47" s="2">
        <v>12.5</v>
      </c>
      <c r="H47" s="2">
        <f t="shared" si="4"/>
        <v>48.07692307692308</v>
      </c>
      <c r="I47" s="2">
        <v>11</v>
      </c>
      <c r="K47" s="5">
        <v>123</v>
      </c>
      <c r="L47" s="1">
        <v>148</v>
      </c>
      <c r="M47" s="2">
        <v>120</v>
      </c>
      <c r="N47" s="2">
        <v>21.5</v>
      </c>
      <c r="O47" s="2">
        <f t="shared" si="5"/>
        <v>33.674418604651166</v>
      </c>
      <c r="P47" s="4">
        <v>1.6</v>
      </c>
      <c r="Q47" s="2">
        <v>5</v>
      </c>
      <c r="R47" s="2">
        <v>18</v>
      </c>
      <c r="S47" s="2">
        <v>13.5</v>
      </c>
      <c r="T47" s="2">
        <f t="shared" si="6"/>
        <v>40.222222222222221</v>
      </c>
      <c r="U47" s="2">
        <f t="shared" si="7"/>
        <v>1.3333333333333333</v>
      </c>
      <c r="V47" s="1">
        <v>8</v>
      </c>
      <c r="W47" s="1">
        <v>1200</v>
      </c>
      <c r="X47" s="1" t="s">
        <v>89</v>
      </c>
      <c r="Z47" s="1">
        <v>4</v>
      </c>
      <c r="AA47" s="1" t="s">
        <v>97</v>
      </c>
      <c r="AB47" s="2">
        <v>1.5</v>
      </c>
      <c r="AD47" s="2">
        <v>15</v>
      </c>
      <c r="AE47" s="1" t="s">
        <v>96</v>
      </c>
      <c r="AF47" s="1" t="s">
        <v>141</v>
      </c>
      <c r="AL47" s="1">
        <v>5</v>
      </c>
      <c r="AM47" s="1" t="s">
        <v>90</v>
      </c>
      <c r="AN47" s="2">
        <v>1.5</v>
      </c>
      <c r="AO47" s="1" t="s">
        <v>95</v>
      </c>
      <c r="AP47" s="4">
        <v>0</v>
      </c>
      <c r="AR47" s="1" t="s">
        <v>93</v>
      </c>
      <c r="AS47" s="1" t="s">
        <v>94</v>
      </c>
      <c r="AT47" s="2">
        <v>165</v>
      </c>
      <c r="AU47" s="2">
        <v>160</v>
      </c>
      <c r="AV47" s="2">
        <f t="shared" si="8"/>
        <v>96.969696969696969</v>
      </c>
    </row>
    <row r="48" spans="1:48" x14ac:dyDescent="0.2">
      <c r="A48" s="1" t="s">
        <v>146</v>
      </c>
      <c r="B48" s="1">
        <v>4</v>
      </c>
      <c r="C48" s="2">
        <v>681</v>
      </c>
      <c r="D48" s="2">
        <v>412</v>
      </c>
      <c r="E48" s="2">
        <f t="shared" si="3"/>
        <v>60.499265785609403</v>
      </c>
      <c r="F48" s="2">
        <v>25</v>
      </c>
      <c r="G48" s="2">
        <v>12.5</v>
      </c>
      <c r="H48" s="2">
        <f t="shared" si="4"/>
        <v>50</v>
      </c>
      <c r="I48" s="2">
        <v>11</v>
      </c>
      <c r="K48" s="5">
        <v>113</v>
      </c>
      <c r="L48" s="1">
        <v>148</v>
      </c>
      <c r="M48" s="2">
        <v>104</v>
      </c>
      <c r="N48" s="2">
        <v>22.5</v>
      </c>
      <c r="O48" s="2">
        <f t="shared" si="5"/>
        <v>30.266666666666666</v>
      </c>
      <c r="P48" s="4">
        <v>1.7</v>
      </c>
      <c r="Q48" s="2">
        <v>5.5</v>
      </c>
      <c r="R48" s="2">
        <v>20.5</v>
      </c>
      <c r="S48" s="2">
        <v>16</v>
      </c>
      <c r="T48" s="2">
        <f t="shared" si="6"/>
        <v>33.219512195121951</v>
      </c>
      <c r="U48" s="2">
        <f t="shared" si="7"/>
        <v>1.28125</v>
      </c>
      <c r="V48" s="1">
        <v>10</v>
      </c>
      <c r="W48" s="1">
        <v>1080</v>
      </c>
      <c r="X48" s="1" t="s">
        <v>89</v>
      </c>
      <c r="AB48" s="2">
        <v>1.5</v>
      </c>
      <c r="AE48" s="1" t="s">
        <v>92</v>
      </c>
      <c r="AL48" s="1">
        <v>6</v>
      </c>
      <c r="AM48" s="1" t="s">
        <v>90</v>
      </c>
      <c r="AN48" s="2">
        <v>3</v>
      </c>
      <c r="AO48" s="1" t="s">
        <v>91</v>
      </c>
      <c r="AP48" s="4">
        <v>2</v>
      </c>
      <c r="AQ48" s="1" t="s">
        <v>97</v>
      </c>
      <c r="AR48" s="1" t="s">
        <v>94</v>
      </c>
      <c r="AS48" s="1" t="s">
        <v>94</v>
      </c>
      <c r="AT48" s="2">
        <v>186</v>
      </c>
      <c r="AU48" s="2">
        <v>183</v>
      </c>
      <c r="AV48" s="2">
        <f t="shared" si="8"/>
        <v>98.387096774193552</v>
      </c>
    </row>
    <row r="50" spans="1:48" x14ac:dyDescent="0.2">
      <c r="A50" s="1" t="s">
        <v>113</v>
      </c>
      <c r="C50" s="2">
        <f>AVERAGE(C29:C49)</f>
        <v>670.45</v>
      </c>
      <c r="D50" s="2">
        <f t="shared" ref="D50:W50" si="9">AVERAGE(D29:D49)</f>
        <v>419.25</v>
      </c>
      <c r="E50" s="2">
        <f t="shared" si="9"/>
        <v>62.56348493584953</v>
      </c>
      <c r="F50" s="2">
        <f t="shared" si="9"/>
        <v>25.975000000000001</v>
      </c>
      <c r="G50" s="2">
        <f t="shared" si="9"/>
        <v>12.75</v>
      </c>
      <c r="H50" s="2">
        <f t="shared" si="9"/>
        <v>49.079512015916009</v>
      </c>
      <c r="I50" s="2">
        <f t="shared" si="9"/>
        <v>11.074999999999999</v>
      </c>
      <c r="J50" s="2"/>
      <c r="K50" s="5">
        <v>118</v>
      </c>
      <c r="L50" s="2">
        <f t="shared" si="9"/>
        <v>143.1</v>
      </c>
      <c r="M50" s="2">
        <f t="shared" si="9"/>
        <v>109.15</v>
      </c>
      <c r="N50" s="2">
        <f t="shared" si="9"/>
        <v>23.225000000000001</v>
      </c>
      <c r="O50" s="2">
        <f t="shared" si="9"/>
        <v>29.165441652517529</v>
      </c>
      <c r="P50" s="2">
        <f t="shared" si="9"/>
        <v>1.8000000000000003</v>
      </c>
      <c r="Q50" s="2">
        <f t="shared" si="9"/>
        <v>5.35</v>
      </c>
      <c r="R50" s="2">
        <f t="shared" si="9"/>
        <v>17.975000000000001</v>
      </c>
      <c r="S50" s="2">
        <f t="shared" si="9"/>
        <v>14.425000000000001</v>
      </c>
      <c r="T50" s="2">
        <f>AVERAGE(T29:T49)</f>
        <v>37.431964356932916</v>
      </c>
      <c r="U50" s="2">
        <f>AVERAGE(U29:U49)</f>
        <v>1.2548273121663696</v>
      </c>
      <c r="V50" s="2">
        <f t="shared" si="9"/>
        <v>8.5500000000000007</v>
      </c>
      <c r="W50" s="2">
        <f t="shared" si="9"/>
        <v>964.5</v>
      </c>
      <c r="AB50" s="2">
        <f>AVERAGE(AB29:AB49)</f>
        <v>1.3888888888888888</v>
      </c>
      <c r="AD50" s="2">
        <f>AVERAGE(AD29:AD49)</f>
        <v>14</v>
      </c>
      <c r="AL50" s="1">
        <f>AVERAGE(AL29:AL49)</f>
        <v>6.85</v>
      </c>
      <c r="AT50" s="2">
        <f>AVERAGE(AT29:AT49)</f>
        <v>166.35</v>
      </c>
      <c r="AU50" s="2">
        <f>AVERAGE(AU29:AU49)</f>
        <v>154.75</v>
      </c>
      <c r="AV50" s="2">
        <f>AVERAGE(AV29:AV49)</f>
        <v>93.432501561998464</v>
      </c>
    </row>
    <row r="51" spans="1:48" x14ac:dyDescent="0.2">
      <c r="A51" s="1" t="s">
        <v>115</v>
      </c>
      <c r="C51" s="2">
        <f>STDEVA(C29:C49)</f>
        <v>32.326419047290912</v>
      </c>
      <c r="D51" s="2">
        <f t="shared" ref="D51:AV51" si="10">STDEVA(D29:D49)</f>
        <v>16.886229207318763</v>
      </c>
      <c r="E51" s="2">
        <f t="shared" si="10"/>
        <v>1.19829166151316</v>
      </c>
      <c r="F51" s="2">
        <f t="shared" si="10"/>
        <v>0.75175233883731174</v>
      </c>
      <c r="G51" s="2">
        <f t="shared" si="10"/>
        <v>0.57353933467640439</v>
      </c>
      <c r="H51" s="2">
        <f t="shared" si="10"/>
        <v>1.4882876017526119</v>
      </c>
      <c r="I51" s="2">
        <f t="shared" si="10"/>
        <v>0.9497229512918629</v>
      </c>
      <c r="J51" s="2"/>
      <c r="K51" s="2">
        <f t="shared" si="10"/>
        <v>5.341988590896011</v>
      </c>
      <c r="L51" s="2">
        <f t="shared" si="10"/>
        <v>5.7390628246485642</v>
      </c>
      <c r="M51" s="2">
        <f t="shared" si="10"/>
        <v>6.6985858680455044</v>
      </c>
      <c r="N51" s="2">
        <f t="shared" si="10"/>
        <v>2.662977162579697</v>
      </c>
      <c r="O51" s="2">
        <f t="shared" si="10"/>
        <v>3.0565730979756038</v>
      </c>
      <c r="P51" s="2">
        <f t="shared" si="10"/>
        <v>0.19466570535691297</v>
      </c>
      <c r="Q51" s="2">
        <f t="shared" si="10"/>
        <v>0.36634754853252322</v>
      </c>
      <c r="R51" s="2">
        <f t="shared" si="10"/>
        <v>1.2404901408208304</v>
      </c>
      <c r="S51" s="2">
        <f t="shared" si="10"/>
        <v>1.2060701733970101</v>
      </c>
      <c r="T51" s="2">
        <f t="shared" si="10"/>
        <v>2.6880480834031939</v>
      </c>
      <c r="U51" s="2">
        <f t="shared" si="10"/>
        <v>0.13824863654763142</v>
      </c>
      <c r="V51" s="2">
        <f t="shared" si="10"/>
        <v>1.1459310165698651</v>
      </c>
      <c r="W51" s="2">
        <f t="shared" si="10"/>
        <v>156.42300947986152</v>
      </c>
      <c r="X51" s="2"/>
      <c r="Y51" s="2"/>
      <c r="Z51" s="2"/>
      <c r="AA51" s="2"/>
      <c r="AB51" s="2">
        <f t="shared" si="10"/>
        <v>0.27415944027665817</v>
      </c>
      <c r="AC51" s="2"/>
      <c r="AD51" s="2">
        <f t="shared" si="10"/>
        <v>1.1547005383792515</v>
      </c>
      <c r="AE51" s="2"/>
      <c r="AF51" s="2"/>
      <c r="AG51" s="2"/>
      <c r="AH51" s="2"/>
      <c r="AI51" s="2"/>
      <c r="AJ51" s="2"/>
      <c r="AK51" s="2"/>
      <c r="AL51" s="2">
        <f t="shared" si="10"/>
        <v>1.8715318802914809</v>
      </c>
      <c r="AM51" s="2"/>
      <c r="AN51" s="2">
        <f t="shared" si="10"/>
        <v>1.0821518523658995</v>
      </c>
      <c r="AO51" s="2"/>
      <c r="AP51" s="2">
        <f t="shared" si="10"/>
        <v>0.93752192956807834</v>
      </c>
      <c r="AQ51" s="2"/>
      <c r="AR51" s="2"/>
      <c r="AS51" s="2"/>
      <c r="AT51" s="2">
        <f t="shared" si="10"/>
        <v>21.104439542926865</v>
      </c>
      <c r="AU51" s="2">
        <f t="shared" si="10"/>
        <v>19.020418391546325</v>
      </c>
      <c r="AV51" s="2">
        <f t="shared" si="10"/>
        <v>8.99714044023513</v>
      </c>
    </row>
  </sheetData>
  <phoneticPr fontId="0" type="noConversion"/>
  <pageMargins left="0.75" right="0.75" top="1" bottom="1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workbookViewId="0">
      <selection activeCell="B36" sqref="B36"/>
    </sheetView>
  </sheetViews>
  <sheetFormatPr defaultColWidth="11.42578125" defaultRowHeight="12.75" x14ac:dyDescent="0.2"/>
  <cols>
    <col min="1" max="1" width="15" customWidth="1"/>
    <col min="2" max="2" width="93.5703125" customWidth="1"/>
    <col min="3" max="3" width="25.140625" customWidth="1"/>
    <col min="5" max="5" width="29.140625" customWidth="1"/>
  </cols>
  <sheetData>
    <row r="1" spans="1:3" x14ac:dyDescent="0.2">
      <c r="A1" t="s">
        <v>61</v>
      </c>
      <c r="B1" t="s">
        <v>29</v>
      </c>
      <c r="C1" t="s">
        <v>55</v>
      </c>
    </row>
    <row r="2" spans="1:3" x14ac:dyDescent="0.2">
      <c r="A2" s="1" t="s">
        <v>65</v>
      </c>
      <c r="B2" t="s">
        <v>63</v>
      </c>
      <c r="C2" t="s">
        <v>28</v>
      </c>
    </row>
    <row r="3" spans="1:3" x14ac:dyDescent="0.2">
      <c r="A3" s="1" t="s">
        <v>66</v>
      </c>
      <c r="B3" t="s">
        <v>78</v>
      </c>
      <c r="C3" t="s">
        <v>28</v>
      </c>
    </row>
    <row r="4" spans="1:3" x14ac:dyDescent="0.2">
      <c r="A4" s="1" t="s">
        <v>117</v>
      </c>
      <c r="B4" s="3" t="s">
        <v>127</v>
      </c>
      <c r="C4" t="s">
        <v>51</v>
      </c>
    </row>
    <row r="5" spans="1:3" x14ac:dyDescent="0.2">
      <c r="A5" s="1" t="s">
        <v>119</v>
      </c>
      <c r="B5" t="s">
        <v>35</v>
      </c>
      <c r="C5" t="s">
        <v>51</v>
      </c>
    </row>
    <row r="6" spans="1:3" x14ac:dyDescent="0.2">
      <c r="A6" s="2" t="s">
        <v>0</v>
      </c>
      <c r="B6" s="3" t="s">
        <v>120</v>
      </c>
      <c r="C6" t="s">
        <v>52</v>
      </c>
    </row>
    <row r="7" spans="1:3" x14ac:dyDescent="0.2">
      <c r="A7" s="1" t="s">
        <v>1</v>
      </c>
      <c r="B7" s="3" t="s">
        <v>126</v>
      </c>
      <c r="C7" t="s">
        <v>51</v>
      </c>
    </row>
    <row r="8" spans="1:3" x14ac:dyDescent="0.2">
      <c r="A8" s="1" t="s">
        <v>2</v>
      </c>
      <c r="B8" s="3" t="s">
        <v>125</v>
      </c>
      <c r="C8" t="s">
        <v>51</v>
      </c>
    </row>
    <row r="9" spans="1:3" x14ac:dyDescent="0.2">
      <c r="A9" s="2" t="s">
        <v>3</v>
      </c>
      <c r="B9" t="s">
        <v>27</v>
      </c>
      <c r="C9" t="s">
        <v>52</v>
      </c>
    </row>
    <row r="10" spans="1:3" x14ac:dyDescent="0.2">
      <c r="A10" s="1" t="s">
        <v>4</v>
      </c>
      <c r="B10" t="s">
        <v>58</v>
      </c>
      <c r="C10" t="s">
        <v>51</v>
      </c>
    </row>
    <row r="11" spans="1:3" x14ac:dyDescent="0.2">
      <c r="A11" s="1" t="s">
        <v>5</v>
      </c>
      <c r="B11" t="s">
        <v>36</v>
      </c>
      <c r="C11" t="s">
        <v>51</v>
      </c>
    </row>
    <row r="12" spans="1:3" x14ac:dyDescent="0.2">
      <c r="A12" s="1" t="s">
        <v>6</v>
      </c>
      <c r="B12" t="s">
        <v>37</v>
      </c>
      <c r="C12" t="s">
        <v>51</v>
      </c>
    </row>
    <row r="13" spans="1:3" x14ac:dyDescent="0.2">
      <c r="A13" s="1" t="s">
        <v>7</v>
      </c>
      <c r="B13" t="s">
        <v>38</v>
      </c>
      <c r="C13" t="s">
        <v>51</v>
      </c>
    </row>
    <row r="14" spans="1:3" x14ac:dyDescent="0.2">
      <c r="A14" s="1" t="s">
        <v>121</v>
      </c>
      <c r="B14" t="s">
        <v>39</v>
      </c>
      <c r="C14" t="s">
        <v>51</v>
      </c>
    </row>
    <row r="15" spans="1:3" x14ac:dyDescent="0.2">
      <c r="A15" s="1" t="s">
        <v>8</v>
      </c>
      <c r="B15" t="s">
        <v>59</v>
      </c>
      <c r="C15" t="s">
        <v>51</v>
      </c>
    </row>
    <row r="16" spans="1:3" x14ac:dyDescent="0.2">
      <c r="A16" s="2" t="s">
        <v>9</v>
      </c>
      <c r="B16" s="3" t="s">
        <v>118</v>
      </c>
      <c r="C16" t="s">
        <v>52</v>
      </c>
    </row>
    <row r="17" spans="1:3" x14ac:dyDescent="0.2">
      <c r="A17" s="1" t="s">
        <v>10</v>
      </c>
      <c r="B17" t="s">
        <v>40</v>
      </c>
      <c r="C17" t="s">
        <v>51</v>
      </c>
    </row>
    <row r="18" spans="1:3" x14ac:dyDescent="0.2">
      <c r="A18" s="1" t="s">
        <v>11</v>
      </c>
      <c r="B18" t="s">
        <v>41</v>
      </c>
      <c r="C18" t="s">
        <v>51</v>
      </c>
    </row>
    <row r="19" spans="1:3" x14ac:dyDescent="0.2">
      <c r="A19" s="1" t="s">
        <v>122</v>
      </c>
      <c r="B19" t="s">
        <v>42</v>
      </c>
      <c r="C19" t="s">
        <v>51</v>
      </c>
    </row>
    <row r="20" spans="1:3" x14ac:dyDescent="0.2">
      <c r="A20" s="1" t="s">
        <v>12</v>
      </c>
      <c r="B20" t="s">
        <v>43</v>
      </c>
      <c r="C20" t="s">
        <v>51</v>
      </c>
    </row>
    <row r="21" spans="1:3" x14ac:dyDescent="0.2">
      <c r="A21" s="2" t="s">
        <v>13</v>
      </c>
      <c r="B21" s="3" t="s">
        <v>123</v>
      </c>
      <c r="C21" t="s">
        <v>52</v>
      </c>
    </row>
    <row r="22" spans="1:3" x14ac:dyDescent="0.2">
      <c r="A22" s="2" t="s">
        <v>77</v>
      </c>
      <c r="B22" s="3" t="s">
        <v>124</v>
      </c>
      <c r="C22" t="s">
        <v>52</v>
      </c>
    </row>
    <row r="23" spans="1:3" x14ac:dyDescent="0.2">
      <c r="A23" s="1" t="s">
        <v>128</v>
      </c>
      <c r="B23" t="s">
        <v>56</v>
      </c>
      <c r="C23" t="s">
        <v>53</v>
      </c>
    </row>
    <row r="24" spans="1:3" x14ac:dyDescent="0.2">
      <c r="A24" s="1" t="s">
        <v>17</v>
      </c>
      <c r="B24" s="3" t="s">
        <v>129</v>
      </c>
      <c r="C24" t="s">
        <v>51</v>
      </c>
    </row>
    <row r="25" spans="1:3" x14ac:dyDescent="0.2">
      <c r="A25" s="1" t="s">
        <v>19</v>
      </c>
      <c r="B25" t="s">
        <v>60</v>
      </c>
      <c r="C25" t="s">
        <v>54</v>
      </c>
    </row>
    <row r="26" spans="1:3" x14ac:dyDescent="0.2">
      <c r="A26" s="1" t="s">
        <v>30</v>
      </c>
      <c r="B26" t="s">
        <v>50</v>
      </c>
      <c r="C26" s="3" t="s">
        <v>54</v>
      </c>
    </row>
    <row r="27" spans="1:3" x14ac:dyDescent="0.2">
      <c r="A27" s="1" t="s">
        <v>18</v>
      </c>
      <c r="B27" t="s">
        <v>57</v>
      </c>
      <c r="C27" t="s">
        <v>53</v>
      </c>
    </row>
    <row r="28" spans="1:3" x14ac:dyDescent="0.2">
      <c r="A28" s="1" t="s">
        <v>67</v>
      </c>
      <c r="B28" t="s">
        <v>79</v>
      </c>
      <c r="C28" t="s">
        <v>54</v>
      </c>
    </row>
    <row r="29" spans="1:3" x14ac:dyDescent="0.2">
      <c r="A29" s="1" t="s">
        <v>14</v>
      </c>
      <c r="B29" t="s">
        <v>44</v>
      </c>
      <c r="C29" t="s">
        <v>51</v>
      </c>
    </row>
    <row r="30" spans="1:3" x14ac:dyDescent="0.2">
      <c r="A30" s="1" t="s">
        <v>68</v>
      </c>
      <c r="B30" t="s">
        <v>80</v>
      </c>
      <c r="C30" t="s">
        <v>51</v>
      </c>
    </row>
    <row r="31" spans="1:3" x14ac:dyDescent="0.2">
      <c r="A31" s="1" t="s">
        <v>69</v>
      </c>
      <c r="B31" t="s">
        <v>81</v>
      </c>
      <c r="C31" t="s">
        <v>51</v>
      </c>
    </row>
    <row r="32" spans="1:3" x14ac:dyDescent="0.2">
      <c r="A32" s="1" t="s">
        <v>22</v>
      </c>
      <c r="B32" t="s">
        <v>46</v>
      </c>
      <c r="C32" t="s">
        <v>54</v>
      </c>
    </row>
    <row r="33" spans="1:3" x14ac:dyDescent="0.2">
      <c r="A33" s="1" t="s">
        <v>70</v>
      </c>
      <c r="B33" t="s">
        <v>82</v>
      </c>
      <c r="C33" t="s">
        <v>54</v>
      </c>
    </row>
    <row r="34" spans="1:3" x14ac:dyDescent="0.2">
      <c r="A34" s="1" t="s">
        <v>71</v>
      </c>
      <c r="B34" t="s">
        <v>83</v>
      </c>
      <c r="C34" t="s">
        <v>51</v>
      </c>
    </row>
    <row r="35" spans="1:3" x14ac:dyDescent="0.2">
      <c r="A35" s="1" t="s">
        <v>72</v>
      </c>
      <c r="B35" t="s">
        <v>84</v>
      </c>
      <c r="C35" t="s">
        <v>51</v>
      </c>
    </row>
    <row r="36" spans="1:3" x14ac:dyDescent="0.2">
      <c r="A36" t="s">
        <v>26</v>
      </c>
      <c r="B36" s="3" t="s">
        <v>144</v>
      </c>
      <c r="C36" t="s">
        <v>54</v>
      </c>
    </row>
    <row r="37" spans="1:3" x14ac:dyDescent="0.2">
      <c r="A37" s="1" t="s">
        <v>73</v>
      </c>
      <c r="B37" t="s">
        <v>85</v>
      </c>
      <c r="C37" t="s">
        <v>54</v>
      </c>
    </row>
    <row r="38" spans="1:3" x14ac:dyDescent="0.2">
      <c r="A38" s="1" t="s">
        <v>74</v>
      </c>
      <c r="B38" t="s">
        <v>86</v>
      </c>
      <c r="C38" t="s">
        <v>54</v>
      </c>
    </row>
    <row r="39" spans="1:3" x14ac:dyDescent="0.2">
      <c r="A39" s="1" t="s">
        <v>15</v>
      </c>
      <c r="B39" s="3" t="s">
        <v>130</v>
      </c>
      <c r="C39" t="s">
        <v>53</v>
      </c>
    </row>
    <row r="40" spans="1:3" x14ac:dyDescent="0.2">
      <c r="A40" s="1" t="s">
        <v>20</v>
      </c>
      <c r="B40" s="3" t="s">
        <v>131</v>
      </c>
      <c r="C40" t="s">
        <v>54</v>
      </c>
    </row>
    <row r="41" spans="1:3" x14ac:dyDescent="0.2">
      <c r="A41" s="1" t="s">
        <v>104</v>
      </c>
      <c r="B41" s="3" t="s">
        <v>105</v>
      </c>
      <c r="C41" s="3" t="s">
        <v>51</v>
      </c>
    </row>
    <row r="42" spans="1:3" ht="38.25" x14ac:dyDescent="0.2">
      <c r="A42" s="1" t="s">
        <v>21</v>
      </c>
      <c r="B42" s="6" t="s">
        <v>132</v>
      </c>
      <c r="C42" t="s">
        <v>54</v>
      </c>
    </row>
    <row r="43" spans="1:3" x14ac:dyDescent="0.2">
      <c r="A43" s="1" t="s">
        <v>16</v>
      </c>
      <c r="B43" t="s">
        <v>45</v>
      </c>
      <c r="C43" t="s">
        <v>51</v>
      </c>
    </row>
    <row r="44" spans="1:3" x14ac:dyDescent="0.2">
      <c r="A44" s="1" t="s">
        <v>23</v>
      </c>
      <c r="B44" t="s">
        <v>47</v>
      </c>
      <c r="C44" t="s">
        <v>54</v>
      </c>
    </row>
    <row r="45" spans="1:3" x14ac:dyDescent="0.2">
      <c r="A45" s="1" t="s">
        <v>24</v>
      </c>
      <c r="B45" t="s">
        <v>48</v>
      </c>
      <c r="C45" t="s">
        <v>54</v>
      </c>
    </row>
    <row r="46" spans="1:3" x14ac:dyDescent="0.2">
      <c r="A46" s="1" t="s">
        <v>25</v>
      </c>
      <c r="B46" t="s">
        <v>49</v>
      </c>
      <c r="C46" t="s">
        <v>54</v>
      </c>
    </row>
    <row r="47" spans="1:3" x14ac:dyDescent="0.2">
      <c r="A47" s="1" t="s">
        <v>75</v>
      </c>
      <c r="B47" t="s">
        <v>87</v>
      </c>
      <c r="C47" t="s">
        <v>51</v>
      </c>
    </row>
    <row r="48" spans="1:3" x14ac:dyDescent="0.2">
      <c r="A48" s="1" t="s">
        <v>76</v>
      </c>
      <c r="B48" t="s">
        <v>88</v>
      </c>
      <c r="C48" t="s">
        <v>51</v>
      </c>
    </row>
    <row r="49" spans="1:3" x14ac:dyDescent="0.2">
      <c r="A49" s="1" t="s">
        <v>114</v>
      </c>
      <c r="B49" s="3" t="s">
        <v>116</v>
      </c>
      <c r="C49" s="3" t="s">
        <v>51</v>
      </c>
    </row>
    <row r="50" spans="1:3" x14ac:dyDescent="0.2">
      <c r="A50" s="1"/>
    </row>
    <row r="51" spans="1:3" x14ac:dyDescent="0.2">
      <c r="A51" s="1"/>
    </row>
    <row r="52" spans="1:3" x14ac:dyDescent="0.2">
      <c r="A52" s="1"/>
    </row>
    <row r="53" spans="1:3" x14ac:dyDescent="0.2">
      <c r="A53" s="1"/>
    </row>
    <row r="54" spans="1:3" x14ac:dyDescent="0.2">
      <c r="A54" s="1"/>
    </row>
    <row r="55" spans="1:3" x14ac:dyDescent="0.2">
      <c r="A55" s="1"/>
    </row>
    <row r="56" spans="1:3" x14ac:dyDescent="0.2">
      <c r="A56" s="1"/>
    </row>
    <row r="57" spans="1:3" x14ac:dyDescent="0.2">
      <c r="A57" s="1"/>
    </row>
    <row r="58" spans="1:3" x14ac:dyDescent="0.2">
      <c r="A58" s="1"/>
    </row>
    <row r="59" spans="1:3" x14ac:dyDescent="0.2">
      <c r="A59" s="1"/>
    </row>
    <row r="60" spans="1:3" x14ac:dyDescent="0.2">
      <c r="A60" s="1"/>
    </row>
    <row r="61" spans="1:3" x14ac:dyDescent="0.2">
      <c r="A61" s="1"/>
    </row>
    <row r="62" spans="1:3" x14ac:dyDescent="0.2">
      <c r="A62" s="1"/>
    </row>
    <row r="63" spans="1:3" x14ac:dyDescent="0.2">
      <c r="A63" s="1"/>
    </row>
    <row r="64" spans="1:3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24" sqref="E24"/>
    </sheetView>
  </sheetViews>
  <sheetFormatPr defaultColWidth="11.42578125" defaultRowHeight="12.75" x14ac:dyDescent="0.2"/>
  <cols>
    <col min="1" max="1" width="9.85546875" customWidth="1"/>
    <col min="2" max="2" width="13" customWidth="1"/>
    <col min="3" max="3" width="3.28515625" customWidth="1"/>
    <col min="4" max="4" width="38.85546875" customWidth="1"/>
    <col min="5" max="5" width="35.42578125" customWidth="1"/>
    <col min="6" max="6" width="27.42578125" customWidth="1"/>
    <col min="7" max="7" width="31.7109375" customWidth="1"/>
  </cols>
  <sheetData>
    <row r="1" spans="1:7" x14ac:dyDescent="0.2">
      <c r="A1" t="s">
        <v>62</v>
      </c>
      <c r="B1" t="s">
        <v>63</v>
      </c>
      <c r="C1" t="s">
        <v>31</v>
      </c>
      <c r="D1" t="s">
        <v>32</v>
      </c>
      <c r="E1" t="s">
        <v>33</v>
      </c>
      <c r="F1" t="s">
        <v>34</v>
      </c>
      <c r="G1" t="s">
        <v>64</v>
      </c>
    </row>
    <row r="2" spans="1:7" ht="38.25" x14ac:dyDescent="0.2">
      <c r="B2" s="3" t="s">
        <v>110</v>
      </c>
      <c r="C2">
        <v>1</v>
      </c>
      <c r="D2" t="s">
        <v>99</v>
      </c>
      <c r="E2" t="s">
        <v>100</v>
      </c>
      <c r="F2" t="s">
        <v>101</v>
      </c>
      <c r="G2" s="6" t="s">
        <v>136</v>
      </c>
    </row>
    <row r="3" spans="1:7" x14ac:dyDescent="0.2">
      <c r="B3" s="3" t="s">
        <v>112</v>
      </c>
      <c r="C3">
        <v>1</v>
      </c>
    </row>
    <row r="4" spans="1:7" x14ac:dyDescent="0.2">
      <c r="B4" s="3" t="s">
        <v>111</v>
      </c>
      <c r="C4">
        <v>4</v>
      </c>
    </row>
    <row r="5" spans="1:7" x14ac:dyDescent="0.2">
      <c r="B5" s="3" t="s">
        <v>109</v>
      </c>
      <c r="C5">
        <v>5</v>
      </c>
    </row>
    <row r="6" spans="1:7" x14ac:dyDescent="0.2">
      <c r="B6" s="3" t="s">
        <v>108</v>
      </c>
      <c r="C6">
        <v>2</v>
      </c>
    </row>
    <row r="7" spans="1:7" x14ac:dyDescent="0.2">
      <c r="B7" s="3" t="s">
        <v>107</v>
      </c>
      <c r="C7">
        <v>4</v>
      </c>
    </row>
    <row r="8" spans="1:7" x14ac:dyDescent="0.2">
      <c r="B8" s="3" t="s">
        <v>106</v>
      </c>
      <c r="C8">
        <v>1</v>
      </c>
    </row>
    <row r="9" spans="1:7" x14ac:dyDescent="0.2">
      <c r="B9" s="3" t="s">
        <v>103</v>
      </c>
      <c r="C9">
        <v>2</v>
      </c>
    </row>
    <row r="10" spans="1:7" x14ac:dyDescent="0.2">
      <c r="B10" s="3" t="s">
        <v>102</v>
      </c>
      <c r="C10">
        <v>1</v>
      </c>
    </row>
    <row r="11" spans="1:7" x14ac:dyDescent="0.2">
      <c r="A11" s="1"/>
      <c r="B11" s="1"/>
    </row>
    <row r="12" spans="1:7" x14ac:dyDescent="0.2">
      <c r="A12" s="1"/>
      <c r="B12" s="1" t="s">
        <v>147</v>
      </c>
      <c r="C12">
        <f>SUM(C2:C11)</f>
        <v>21</v>
      </c>
    </row>
    <row r="13" spans="1:7" ht="38.25" x14ac:dyDescent="0.2">
      <c r="A13" s="1"/>
      <c r="B13" s="1"/>
      <c r="D13" s="3" t="s">
        <v>137</v>
      </c>
      <c r="E13" s="3" t="s">
        <v>140</v>
      </c>
      <c r="F13" s="3" t="s">
        <v>138</v>
      </c>
      <c r="G13" s="6" t="s">
        <v>139</v>
      </c>
    </row>
    <row r="14" spans="1:7" x14ac:dyDescent="0.2">
      <c r="A14" s="1"/>
      <c r="B14" s="1" t="s">
        <v>9</v>
      </c>
      <c r="C14">
        <v>4</v>
      </c>
    </row>
    <row r="15" spans="1:7" x14ac:dyDescent="0.2">
      <c r="A15" s="1"/>
      <c r="B15" s="1" t="s">
        <v>142</v>
      </c>
      <c r="C15">
        <v>5</v>
      </c>
    </row>
    <row r="16" spans="1:7" x14ac:dyDescent="0.2">
      <c r="A16" s="1"/>
      <c r="B16" s="1" t="s">
        <v>13</v>
      </c>
      <c r="C16">
        <v>4</v>
      </c>
    </row>
    <row r="17" spans="1:4" x14ac:dyDescent="0.2">
      <c r="A17" s="1"/>
      <c r="B17" s="1" t="s">
        <v>145</v>
      </c>
      <c r="C17">
        <v>3</v>
      </c>
    </row>
    <row r="18" spans="1:4" x14ac:dyDescent="0.2">
      <c r="A18" s="1"/>
      <c r="B18" s="1" t="s">
        <v>146</v>
      </c>
      <c r="C18">
        <v>4</v>
      </c>
    </row>
    <row r="19" spans="1:4" x14ac:dyDescent="0.2">
      <c r="A19" s="1"/>
      <c r="B19" s="1"/>
    </row>
    <row r="20" spans="1:4" x14ac:dyDescent="0.2">
      <c r="A20" s="1"/>
      <c r="B20" s="1" t="s">
        <v>147</v>
      </c>
      <c r="C20">
        <f>SUM(C14:C19)</f>
        <v>20</v>
      </c>
    </row>
    <row r="21" spans="1:4" x14ac:dyDescent="0.2">
      <c r="A21" s="1"/>
      <c r="B21" s="1"/>
    </row>
    <row r="22" spans="1:4" x14ac:dyDescent="0.2">
      <c r="A22" s="1"/>
      <c r="B22" s="1"/>
      <c r="D22" s="3"/>
    </row>
    <row r="23" spans="1:4" x14ac:dyDescent="0.2">
      <c r="A23" s="1"/>
      <c r="B23" s="1"/>
      <c r="D23" s="3"/>
    </row>
    <row r="24" spans="1:4" x14ac:dyDescent="0.2">
      <c r="A24" s="1"/>
      <c r="B24" s="1"/>
    </row>
    <row r="25" spans="1:4" x14ac:dyDescent="0.2">
      <c r="A25" s="1"/>
      <c r="B25" s="1"/>
    </row>
    <row r="26" spans="1:4" x14ac:dyDescent="0.2">
      <c r="A26" s="1"/>
      <c r="B26" s="1"/>
    </row>
    <row r="27" spans="1:4" x14ac:dyDescent="0.2">
      <c r="A27" s="1"/>
      <c r="B27" s="1"/>
    </row>
    <row r="28" spans="1:4" x14ac:dyDescent="0.2">
      <c r="A28" s="1"/>
      <c r="B28" s="1"/>
      <c r="D28" s="3" t="s">
        <v>148</v>
      </c>
    </row>
    <row r="29" spans="1:4" ht="15.75" x14ac:dyDescent="0.25">
      <c r="A29" s="1"/>
      <c r="B29" s="1"/>
      <c r="D29" s="7" t="s">
        <v>134</v>
      </c>
    </row>
    <row r="30" spans="1:4" ht="15.75" x14ac:dyDescent="0.25">
      <c r="A30" s="1"/>
      <c r="B30" s="1"/>
      <c r="D30" s="7" t="s">
        <v>133</v>
      </c>
    </row>
    <row r="31" spans="1:4" x14ac:dyDescent="0.2">
      <c r="A31" s="1"/>
      <c r="B31" s="1"/>
    </row>
    <row r="32" spans="1:4" x14ac:dyDescent="0.2">
      <c r="D32" s="3" t="s">
        <v>149</v>
      </c>
    </row>
  </sheetData>
  <phoneticPr fontId="0" type="noConversion"/>
  <pageMargins left="0.75" right="0.75" top="1" bottom="1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Characters</vt:lpstr>
      <vt:lpstr>Populations</vt:lpstr>
    </vt:vector>
  </TitlesOfParts>
  <Company>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2013-12-27T14:53:12Z</dcterms:created>
  <dcterms:modified xsi:type="dcterms:W3CDTF">2020-01-27T08:22:14Z</dcterms:modified>
</cp:coreProperties>
</file>